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<sst xmlns="http://schemas.openxmlformats.org/spreadsheetml/2006/main" count="141" uniqueCount="116">
  <si>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</si>
  <si>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</si>
  <si>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</si>
  <si>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</si>
  <si>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</si>
  <si>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</si>
  <si>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</si>
  <si>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</si>
  <si>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</si>
  <si>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</si>
  <si>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</si>
  <si>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</si>
  <si>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</si>
  <si>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</si>
  <si>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</si>
  <si>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</si>
  <si>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</si>
  <si>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</si>
  <si>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</si>
  <si>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</si>
  <si>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</si>
  <si>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</si>
  <si>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</si>
  <si>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</si>
  <si>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</si>
  <si>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</si>
  <si>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</si>
  <si>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</si>
  <si>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</si>
  <si>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</si>
  <si>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</si>
  <si>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</si>
  <si>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</si>
  <si>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</si>
  <si>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</si>
  <si>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</si>
  <si>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</si>
  <si>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</si>
  <si>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</si>
  <si>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</si>
  <si>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Vladana</t>
  </si>
  <si>
    <t>Danijela</t>
  </si>
  <si>
    <t>Ivana</t>
  </si>
  <si>
    <t>Prezentacije</t>
  </si>
  <si>
    <t>Nastavnik: Savo Kostić</t>
  </si>
  <si>
    <t>Marković</t>
  </si>
  <si>
    <t>Božović</t>
  </si>
  <si>
    <t>Ivona</t>
  </si>
  <si>
    <t>Marija</t>
  </si>
  <si>
    <t>Milena</t>
  </si>
  <si>
    <t>Luka</t>
  </si>
  <si>
    <r>
      <t xml:space="preserve">PREDMET: </t>
    </r>
    <r>
      <rPr>
        <b/>
        <sz val="9"/>
        <rFont val="Arial"/>
        <family val="2"/>
      </rPr>
      <t>ENGLESKI JEZIK 3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</si>
  <si>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</si>
  <si>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</si>
  <si>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Marina</t>
  </si>
  <si>
    <t>Sanja</t>
  </si>
  <si>
    <t>Jovović</t>
  </si>
  <si>
    <t>Vuk</t>
  </si>
  <si>
    <t>Milica</t>
  </si>
  <si>
    <t>Bogavac</t>
  </si>
  <si>
    <t>Tijana</t>
  </si>
  <si>
    <t>Martinović</t>
  </si>
  <si>
    <t>Brajković</t>
  </si>
  <si>
    <t>Lakić-Lari</t>
  </si>
  <si>
    <t>Dedović</t>
  </si>
  <si>
    <t>Aleksandra</t>
  </si>
  <si>
    <t>Rakonjac</t>
  </si>
  <si>
    <t>Vuković</t>
  </si>
  <si>
    <t>Gordana</t>
  </si>
  <si>
    <t>Lončar</t>
  </si>
  <si>
    <t>Vujisić</t>
  </si>
  <si>
    <t>Andrea</t>
  </si>
  <si>
    <t>Tvrdišić</t>
  </si>
  <si>
    <t>Šekularac</t>
  </si>
  <si>
    <t>Dragnić</t>
  </si>
  <si>
    <t>Leković</t>
  </si>
  <si>
    <t>Kojović</t>
  </si>
  <si>
    <t>Stanišić</t>
  </si>
  <si>
    <t>Doderović</t>
  </si>
  <si>
    <t>Magdalena</t>
  </si>
  <si>
    <t>Darinka</t>
  </si>
  <si>
    <t xml:space="preserve">Došljak </t>
  </si>
  <si>
    <t>Velibor</t>
  </si>
  <si>
    <t>Vlaović</t>
  </si>
  <si>
    <t>Bojana</t>
  </si>
  <si>
    <t>Ćorović</t>
  </si>
  <si>
    <t>Velimir</t>
  </si>
  <si>
    <t>Srdanović</t>
  </si>
  <si>
    <t>Tatjana</t>
  </si>
  <si>
    <t>Bašić</t>
  </si>
  <si>
    <t>Rada</t>
  </si>
  <si>
    <t>Bubanja</t>
  </si>
  <si>
    <t>Monika</t>
  </si>
  <si>
    <t>Terzić</t>
  </si>
  <si>
    <t>Tamara</t>
  </si>
  <si>
    <t>Stojanovski</t>
  </si>
  <si>
    <t>Katarina</t>
  </si>
  <si>
    <t>Tomović</t>
  </si>
  <si>
    <t>Anastasija</t>
  </si>
  <si>
    <r>
      <t xml:space="preserve">STUDIJSKI PROGRAM: </t>
    </r>
    <r>
      <rPr>
        <b/>
        <sz val="11"/>
        <rFont val="Arial"/>
        <family val="2"/>
      </rPr>
      <t>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</si>
  <si>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MAT I 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</si>
  <si>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22/</t>
  </si>
  <si>
    <t>19/</t>
  </si>
  <si>
    <t>21/</t>
  </si>
  <si>
    <t>16/</t>
  </si>
  <si>
    <t>22.5/</t>
  </si>
  <si>
    <t>26/</t>
  </si>
  <si>
    <t>24.5/</t>
  </si>
  <si>
    <t>25/</t>
  </si>
  <si>
    <t>25.5/</t>
  </si>
  <si>
    <t>24/</t>
  </si>
  <si>
    <t>20/</t>
  </si>
  <si>
    <t>15/</t>
  </si>
  <si>
    <t>Pejović</t>
  </si>
  <si>
    <t>Balša</t>
  </si>
  <si>
    <t>20.5/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</si>
</sst>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2"/>
  <sheetViews>
    <sheetView tabSelected="1" zoomScalePageLayoutView="0" workbookViewId="0" topLeftCell="A1">
      <selection activeCell="T23" sqref="T2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5" customWidth="1"/>
    <col min="16" max="16" width="8.28125" style="5" customWidth="1"/>
    <col min="17" max="19" width="8.7109375" style="25" customWidth="1"/>
    <col min="22" max="22" width="15.8515625" style="0" customWidth="1"/>
  </cols>
  <sheetData>
    <row r="1" spans="1:19" ht="15">
      <c r="A1" s="49" t="s">
        <v>27</v>
      </c>
      <c r="B1" s="58" t="s">
        <v>26</v>
      </c>
      <c r="C1" s="63" t="s">
        <v>28</v>
      </c>
      <c r="D1" s="65" t="s">
        <v>37</v>
      </c>
      <c r="E1" s="67" t="s">
        <v>17</v>
      </c>
      <c r="F1" s="52" t="s">
        <v>32</v>
      </c>
      <c r="G1" s="65" t="s">
        <v>33</v>
      </c>
      <c r="H1" s="54" t="s">
        <v>31</v>
      </c>
      <c r="I1" s="65" t="s">
        <v>34</v>
      </c>
      <c r="J1" s="59" t="s">
        <v>18</v>
      </c>
      <c r="K1" s="59" t="s">
        <v>19</v>
      </c>
      <c r="L1" s="59" t="s">
        <v>29</v>
      </c>
      <c r="M1" s="50" t="s">
        <v>20</v>
      </c>
      <c r="N1" s="56" t="s">
        <v>21</v>
      </c>
      <c r="O1" s="56" t="s">
        <v>22</v>
      </c>
      <c r="P1" s="56" t="s">
        <v>30</v>
      </c>
      <c r="Q1" s="60" t="s">
        <v>23</v>
      </c>
      <c r="R1" s="60" t="s">
        <v>24</v>
      </c>
      <c r="S1" s="60" t="s">
        <v>25</v>
      </c>
    </row>
    <row r="2" spans="1:19" ht="15">
      <c r="A2" s="49"/>
      <c r="B2" s="58"/>
      <c r="C2" s="64"/>
      <c r="D2" s="64"/>
      <c r="E2" s="67"/>
      <c r="F2" s="53"/>
      <c r="G2" s="66"/>
      <c r="H2" s="55"/>
      <c r="I2" s="66"/>
      <c r="J2" s="57"/>
      <c r="K2" s="57"/>
      <c r="L2" s="57"/>
      <c r="M2" s="51"/>
      <c r="N2" s="57"/>
      <c r="O2" s="57"/>
      <c r="P2" s="57"/>
      <c r="Q2" s="61"/>
      <c r="R2" s="62"/>
      <c r="S2" s="61"/>
    </row>
    <row r="3" spans="1:19" s="24" customFormat="1" ht="15.75" customHeight="1">
      <c r="A3" s="45">
        <v>1</v>
      </c>
      <c r="B3" s="31">
        <v>2</v>
      </c>
      <c r="C3" s="31">
        <v>2016</v>
      </c>
      <c r="D3" s="31" t="s">
        <v>59</v>
      </c>
      <c r="E3" s="31" t="s">
        <v>60</v>
      </c>
      <c r="F3" s="46"/>
      <c r="G3" s="103">
        <v>24</v>
      </c>
      <c r="H3" s="38"/>
      <c r="I3" s="38"/>
      <c r="J3" s="99">
        <v>15.5</v>
      </c>
      <c r="K3" s="47"/>
      <c r="L3" s="38"/>
      <c r="M3" s="32">
        <f aca="true" t="shared" si="0" ref="M3:M24">MAX(J3,K3,L3)</f>
        <v>15.5</v>
      </c>
      <c r="N3" s="100" t="s">
        <v>103</v>
      </c>
      <c r="O3" s="38"/>
      <c r="P3" s="38"/>
      <c r="Q3" s="32">
        <f>MAX(N3,O3,P3)</f>
        <v>0</v>
      </c>
      <c r="R3" s="32">
        <f>F3+H3+M3+Q3+G3+I3</f>
        <v>39.5</v>
      </c>
      <c r="S3" s="32" t="str">
        <f>IF(R3&gt;=90,"A",IF(R3&gt;=80,"B",IF(R3&gt;=70,"C",IF(R3&gt;=60,"D",IF(R3&gt;=50,"E","F")))))</f>
        <v>F</v>
      </c>
    </row>
    <row r="4" spans="1:19" s="24" customFormat="1" ht="15.75" customHeight="1">
      <c r="A4" s="45">
        <v>2</v>
      </c>
      <c r="B4" s="31">
        <v>4</v>
      </c>
      <c r="C4" s="31">
        <v>2016</v>
      </c>
      <c r="D4" s="31" t="s">
        <v>61</v>
      </c>
      <c r="E4" s="31" t="s">
        <v>54</v>
      </c>
      <c r="F4" s="46"/>
      <c r="G4" s="103">
        <v>21</v>
      </c>
      <c r="H4" s="38"/>
      <c r="I4" s="38"/>
      <c r="J4" s="99">
        <v>13</v>
      </c>
      <c r="K4" s="47">
        <v>18</v>
      </c>
      <c r="L4" s="38"/>
      <c r="M4" s="32">
        <f t="shared" si="0"/>
        <v>18</v>
      </c>
      <c r="N4" s="100" t="s">
        <v>106</v>
      </c>
      <c r="O4" s="38"/>
      <c r="P4" s="38"/>
      <c r="Q4" s="32">
        <f>MAX(N4,O4,P4)</f>
        <v>0</v>
      </c>
      <c r="R4" s="32">
        <f>F4+H4+M4+Q4+G4+I4</f>
        <v>39</v>
      </c>
      <c r="S4" s="32" t="str">
        <f>IF(R4&gt;=90,"A",IF(R4&gt;=80,"B",IF(R4&gt;=70,"C",IF(R4&gt;=60,"D",IF(R4&gt;=50,"E","F")))))</f>
        <v>F</v>
      </c>
    </row>
    <row r="5" spans="1:19" ht="15.75" customHeight="1">
      <c r="A5" s="45">
        <v>3</v>
      </c>
      <c r="B5" s="1">
        <v>5</v>
      </c>
      <c r="C5" s="1">
        <v>2016</v>
      </c>
      <c r="D5" s="1" t="s">
        <v>62</v>
      </c>
      <c r="E5" s="1" t="s">
        <v>63</v>
      </c>
      <c r="F5" s="36"/>
      <c r="G5" s="103"/>
      <c r="H5" s="37"/>
      <c r="I5" s="37"/>
      <c r="J5" s="99">
        <v>20</v>
      </c>
      <c r="K5" s="35"/>
      <c r="L5" s="37"/>
      <c r="M5" s="32">
        <f t="shared" si="0"/>
        <v>20</v>
      </c>
      <c r="N5" s="40"/>
      <c r="O5" s="38"/>
      <c r="P5" s="37"/>
      <c r="Q5" s="32">
        <f aca="true" t="shared" si="1" ref="Q5:Q24">MAX(N5,O5,P5)</f>
        <v>0</v>
      </c>
      <c r="R5" s="32">
        <f aca="true" t="shared" si="2" ref="R5:R28">F5+H5+M5+Q5+G5+I5</f>
        <v>20</v>
      </c>
      <c r="S5" s="32" t="str">
        <f aca="true" t="shared" si="3" ref="S5:S28">IF(R5&gt;=90,"A",IF(R5&gt;=80,"B",IF(R5&gt;=70,"C",IF(R5&gt;=60,"D",IF(R5&gt;=50,"E","F")))))</f>
        <v>F</v>
      </c>
    </row>
    <row r="6" spans="1:19" ht="15.75" customHeight="1">
      <c r="A6" s="45">
        <v>4</v>
      </c>
      <c r="B6" s="1">
        <v>6</v>
      </c>
      <c r="C6" s="1">
        <v>2016</v>
      </c>
      <c r="D6" s="1" t="s">
        <v>64</v>
      </c>
      <c r="E6" s="1" t="s">
        <v>65</v>
      </c>
      <c r="F6" s="36"/>
      <c r="G6" s="103">
        <v>21</v>
      </c>
      <c r="H6" s="37"/>
      <c r="I6" s="37"/>
      <c r="J6" s="99">
        <v>22</v>
      </c>
      <c r="K6" s="35"/>
      <c r="L6" s="37"/>
      <c r="M6" s="32">
        <f t="shared" si="0"/>
        <v>22</v>
      </c>
      <c r="N6" s="40"/>
      <c r="O6" s="38"/>
      <c r="P6" s="37"/>
      <c r="Q6" s="32">
        <f t="shared" si="1"/>
        <v>0</v>
      </c>
      <c r="R6" s="32">
        <f t="shared" si="2"/>
        <v>43</v>
      </c>
      <c r="S6" s="32" t="str">
        <f t="shared" si="3"/>
        <v>F</v>
      </c>
    </row>
    <row r="7" spans="1:19" ht="15.75" customHeight="1">
      <c r="A7" s="45">
        <v>5</v>
      </c>
      <c r="B7" s="1">
        <v>8</v>
      </c>
      <c r="C7" s="1">
        <v>2016</v>
      </c>
      <c r="D7" s="1" t="s">
        <v>66</v>
      </c>
      <c r="E7" s="1" t="s">
        <v>58</v>
      </c>
      <c r="F7" s="36"/>
      <c r="G7" s="103">
        <v>19</v>
      </c>
      <c r="H7" s="37"/>
      <c r="I7" s="37"/>
      <c r="J7" s="99">
        <v>14.5</v>
      </c>
      <c r="K7" s="35"/>
      <c r="L7" s="37"/>
      <c r="M7" s="32">
        <f t="shared" si="0"/>
        <v>14.5</v>
      </c>
      <c r="N7" s="100" t="s">
        <v>108</v>
      </c>
      <c r="O7" s="38"/>
      <c r="P7" s="37"/>
      <c r="Q7" s="32">
        <f t="shared" si="1"/>
        <v>0</v>
      </c>
      <c r="R7" s="32">
        <f t="shared" si="2"/>
        <v>33.5</v>
      </c>
      <c r="S7" s="32" t="str">
        <f t="shared" si="3"/>
        <v>F</v>
      </c>
    </row>
    <row r="8" spans="1:19" ht="15.75" customHeight="1">
      <c r="A8" s="45">
        <v>6</v>
      </c>
      <c r="B8" s="1">
        <v>10</v>
      </c>
      <c r="C8" s="1">
        <v>2016</v>
      </c>
      <c r="D8" s="1" t="s">
        <v>67</v>
      </c>
      <c r="E8" s="1" t="s">
        <v>68</v>
      </c>
      <c r="F8" s="36"/>
      <c r="G8" s="103">
        <v>23</v>
      </c>
      <c r="H8" s="37"/>
      <c r="I8" s="37"/>
      <c r="J8" s="99">
        <v>22.5</v>
      </c>
      <c r="K8" s="35"/>
      <c r="L8" s="37"/>
      <c r="M8" s="32">
        <f t="shared" si="0"/>
        <v>22.5</v>
      </c>
      <c r="N8" s="100" t="s">
        <v>110</v>
      </c>
      <c r="O8" s="38"/>
      <c r="P8" s="37"/>
      <c r="Q8" s="32">
        <f t="shared" si="1"/>
        <v>0</v>
      </c>
      <c r="R8" s="32">
        <f t="shared" si="2"/>
        <v>45.5</v>
      </c>
      <c r="S8" s="32" t="str">
        <f t="shared" si="3"/>
        <v>F</v>
      </c>
    </row>
    <row r="9" spans="1:19" ht="15.75" customHeight="1">
      <c r="A9" s="45">
        <v>7</v>
      </c>
      <c r="B9" s="1">
        <v>11</v>
      </c>
      <c r="C9" s="1">
        <v>2016</v>
      </c>
      <c r="D9" s="1" t="s">
        <v>69</v>
      </c>
      <c r="E9" s="1" t="s">
        <v>55</v>
      </c>
      <c r="F9" s="36"/>
      <c r="G9" s="103">
        <v>23</v>
      </c>
      <c r="H9" s="37"/>
      <c r="I9" s="37"/>
      <c r="J9" s="99">
        <v>20</v>
      </c>
      <c r="K9" s="35"/>
      <c r="L9" s="37"/>
      <c r="M9" s="32">
        <f t="shared" si="0"/>
        <v>20</v>
      </c>
      <c r="N9" s="100"/>
      <c r="O9" s="38"/>
      <c r="P9" s="37"/>
      <c r="Q9" s="32">
        <f t="shared" si="1"/>
        <v>0</v>
      </c>
      <c r="R9" s="32">
        <f t="shared" si="2"/>
        <v>43</v>
      </c>
      <c r="S9" s="32" t="str">
        <f t="shared" si="3"/>
        <v>F</v>
      </c>
    </row>
    <row r="10" spans="1:19" ht="15.75" customHeight="1">
      <c r="A10" s="45">
        <v>8</v>
      </c>
      <c r="B10" s="1">
        <v>15</v>
      </c>
      <c r="C10" s="1">
        <v>2016</v>
      </c>
      <c r="D10" s="1" t="s">
        <v>70</v>
      </c>
      <c r="E10" s="1" t="s">
        <v>71</v>
      </c>
      <c r="F10" s="36"/>
      <c r="G10" s="103">
        <v>25</v>
      </c>
      <c r="H10" s="37"/>
      <c r="I10" s="37"/>
      <c r="J10" s="99">
        <v>20</v>
      </c>
      <c r="K10" s="35"/>
      <c r="L10" s="37"/>
      <c r="M10" s="32">
        <f t="shared" si="0"/>
        <v>20</v>
      </c>
      <c r="N10" s="100" t="s">
        <v>107</v>
      </c>
      <c r="O10" s="38"/>
      <c r="P10" s="37"/>
      <c r="Q10" s="32">
        <f t="shared" si="1"/>
        <v>0</v>
      </c>
      <c r="R10" s="32">
        <f t="shared" si="2"/>
        <v>45</v>
      </c>
      <c r="S10" s="32" t="str">
        <f t="shared" si="3"/>
        <v>F</v>
      </c>
    </row>
    <row r="11" spans="1:19" ht="15.75" customHeight="1">
      <c r="A11" s="45">
        <v>9</v>
      </c>
      <c r="B11" s="1">
        <v>17</v>
      </c>
      <c r="C11" s="1">
        <v>2016</v>
      </c>
      <c r="D11" s="1" t="s">
        <v>72</v>
      </c>
      <c r="E11" s="1" t="s">
        <v>41</v>
      </c>
      <c r="F11" s="36"/>
      <c r="G11" s="103">
        <v>19</v>
      </c>
      <c r="H11" s="37"/>
      <c r="I11" s="37"/>
      <c r="J11" s="99">
        <v>15.5</v>
      </c>
      <c r="K11" s="35"/>
      <c r="L11" s="37"/>
      <c r="M11" s="32">
        <f t="shared" si="0"/>
        <v>15.5</v>
      </c>
      <c r="N11" s="100" t="s">
        <v>101</v>
      </c>
      <c r="O11" s="38"/>
      <c r="P11" s="37"/>
      <c r="Q11" s="32">
        <f t="shared" si="1"/>
        <v>0</v>
      </c>
      <c r="R11" s="32">
        <f t="shared" si="2"/>
        <v>34.5</v>
      </c>
      <c r="S11" s="32" t="str">
        <f t="shared" si="3"/>
        <v>F</v>
      </c>
    </row>
    <row r="12" spans="1:19" ht="15.75" customHeight="1">
      <c r="A12" s="45">
        <v>10</v>
      </c>
      <c r="B12" s="1">
        <v>18</v>
      </c>
      <c r="C12" s="1">
        <v>2016</v>
      </c>
      <c r="D12" s="1" t="s">
        <v>73</v>
      </c>
      <c r="E12" s="1" t="s">
        <v>49</v>
      </c>
      <c r="F12" s="36"/>
      <c r="G12" s="103">
        <v>20</v>
      </c>
      <c r="H12" s="37"/>
      <c r="I12" s="37"/>
      <c r="J12" s="99">
        <v>17.5</v>
      </c>
      <c r="K12" s="35"/>
      <c r="L12" s="37"/>
      <c r="M12" s="32">
        <f t="shared" si="0"/>
        <v>17.5</v>
      </c>
      <c r="N12" s="100" t="s">
        <v>110</v>
      </c>
      <c r="O12" s="38"/>
      <c r="P12" s="37"/>
      <c r="Q12" s="32">
        <f t="shared" si="1"/>
        <v>0</v>
      </c>
      <c r="R12" s="32">
        <f t="shared" si="2"/>
        <v>37.5</v>
      </c>
      <c r="S12" s="32" t="str">
        <f t="shared" si="3"/>
        <v>F</v>
      </c>
    </row>
    <row r="13" spans="1:19" ht="15.75" customHeight="1">
      <c r="A13" s="45">
        <v>11</v>
      </c>
      <c r="B13" s="1">
        <v>19</v>
      </c>
      <c r="C13" s="1">
        <v>2016</v>
      </c>
      <c r="D13" s="1" t="s">
        <v>74</v>
      </c>
      <c r="E13" s="1" t="s">
        <v>60</v>
      </c>
      <c r="F13" s="36"/>
      <c r="G13" s="103">
        <v>24</v>
      </c>
      <c r="H13" s="37"/>
      <c r="I13" s="37"/>
      <c r="J13" s="99">
        <v>18</v>
      </c>
      <c r="K13" s="35"/>
      <c r="L13" s="37"/>
      <c r="M13" s="32">
        <f t="shared" si="0"/>
        <v>18</v>
      </c>
      <c r="N13" s="100" t="s">
        <v>111</v>
      </c>
      <c r="O13" s="38"/>
      <c r="P13" s="37"/>
      <c r="Q13" s="32">
        <f t="shared" si="1"/>
        <v>0</v>
      </c>
      <c r="R13" s="32">
        <f t="shared" si="2"/>
        <v>42</v>
      </c>
      <c r="S13" s="32" t="str">
        <f t="shared" si="3"/>
        <v>F</v>
      </c>
    </row>
    <row r="14" spans="1:19" ht="15.75" customHeight="1">
      <c r="A14" s="45">
        <v>12</v>
      </c>
      <c r="B14" s="1">
        <v>20</v>
      </c>
      <c r="C14" s="1">
        <v>2016</v>
      </c>
      <c r="D14" s="1" t="s">
        <v>75</v>
      </c>
      <c r="E14" s="1" t="s">
        <v>48</v>
      </c>
      <c r="F14" s="36"/>
      <c r="G14" s="103"/>
      <c r="H14" s="37"/>
      <c r="I14" s="37"/>
      <c r="J14" s="99">
        <v>20.5</v>
      </c>
      <c r="K14" s="35"/>
      <c r="L14" s="37"/>
      <c r="M14" s="32">
        <f t="shared" si="0"/>
        <v>20.5</v>
      </c>
      <c r="N14" s="100" t="s">
        <v>107</v>
      </c>
      <c r="O14" s="38"/>
      <c r="P14" s="37"/>
      <c r="Q14" s="32">
        <f t="shared" si="1"/>
        <v>0</v>
      </c>
      <c r="R14" s="32">
        <f t="shared" si="2"/>
        <v>20.5</v>
      </c>
      <c r="S14" s="32" t="str">
        <f t="shared" si="3"/>
        <v>F</v>
      </c>
    </row>
    <row r="15" spans="1:19" ht="15.75" customHeight="1">
      <c r="A15" s="45">
        <v>13</v>
      </c>
      <c r="B15" s="1">
        <v>22</v>
      </c>
      <c r="C15" s="1">
        <v>2016</v>
      </c>
      <c r="D15" s="1" t="s">
        <v>76</v>
      </c>
      <c r="E15" s="1" t="s">
        <v>47</v>
      </c>
      <c r="F15" s="36"/>
      <c r="G15" s="103">
        <v>19</v>
      </c>
      <c r="H15" s="37"/>
      <c r="I15" s="37"/>
      <c r="J15" s="99">
        <v>16.5</v>
      </c>
      <c r="K15" s="35"/>
      <c r="L15" s="37"/>
      <c r="M15" s="32">
        <f t="shared" si="0"/>
        <v>16.5</v>
      </c>
      <c r="N15" s="100" t="s">
        <v>107</v>
      </c>
      <c r="O15" s="38"/>
      <c r="P15" s="37"/>
      <c r="Q15" s="32">
        <f t="shared" si="1"/>
        <v>0</v>
      </c>
      <c r="R15" s="32">
        <f t="shared" si="2"/>
        <v>35.5</v>
      </c>
      <c r="S15" s="32" t="str">
        <f t="shared" si="3"/>
        <v>F</v>
      </c>
    </row>
    <row r="16" spans="1:19" ht="15.75" customHeight="1">
      <c r="A16" s="45">
        <v>14</v>
      </c>
      <c r="B16" s="1">
        <v>24</v>
      </c>
      <c r="C16" s="1">
        <v>2016</v>
      </c>
      <c r="D16" s="1" t="s">
        <v>77</v>
      </c>
      <c r="E16" s="1" t="s">
        <v>57</v>
      </c>
      <c r="F16" s="36"/>
      <c r="G16" s="103"/>
      <c r="H16" s="37"/>
      <c r="I16" s="37"/>
      <c r="J16" s="99">
        <v>20.5</v>
      </c>
      <c r="K16" s="35"/>
      <c r="L16" s="37"/>
      <c r="M16" s="32">
        <f t="shared" si="0"/>
        <v>20.5</v>
      </c>
      <c r="N16" s="100" t="s">
        <v>101</v>
      </c>
      <c r="O16" s="38"/>
      <c r="P16" s="37"/>
      <c r="Q16" s="32">
        <f t="shared" si="1"/>
        <v>0</v>
      </c>
      <c r="R16" s="32">
        <f t="shared" si="2"/>
        <v>20.5</v>
      </c>
      <c r="S16" s="32" t="str">
        <f t="shared" si="3"/>
        <v>F</v>
      </c>
    </row>
    <row r="17" spans="1:19" ht="15.75" customHeight="1">
      <c r="A17" s="45">
        <v>15</v>
      </c>
      <c r="B17" s="1">
        <v>25</v>
      </c>
      <c r="C17" s="1">
        <v>2016</v>
      </c>
      <c r="D17" s="1" t="s">
        <v>78</v>
      </c>
      <c r="E17" s="1" t="s">
        <v>79</v>
      </c>
      <c r="F17" s="36"/>
      <c r="G17" s="103">
        <v>21</v>
      </c>
      <c r="H17" s="37"/>
      <c r="I17" s="37"/>
      <c r="J17" s="99">
        <v>20</v>
      </c>
      <c r="K17" s="35"/>
      <c r="L17" s="37"/>
      <c r="M17" s="32">
        <f t="shared" si="0"/>
        <v>20</v>
      </c>
      <c r="N17" s="100" t="s">
        <v>102</v>
      </c>
      <c r="O17" s="38"/>
      <c r="P17" s="37"/>
      <c r="Q17" s="32">
        <f t="shared" si="1"/>
        <v>0</v>
      </c>
      <c r="R17" s="32">
        <f t="shared" si="2"/>
        <v>41</v>
      </c>
      <c r="S17" s="32" t="str">
        <f t="shared" si="3"/>
        <v>F</v>
      </c>
    </row>
    <row r="18" spans="1:19" ht="15.75" customHeight="1">
      <c r="A18" s="45">
        <v>16</v>
      </c>
      <c r="B18" s="1">
        <v>26</v>
      </c>
      <c r="C18" s="1">
        <v>2016</v>
      </c>
      <c r="D18" s="1" t="s">
        <v>45</v>
      </c>
      <c r="E18" s="1" t="s">
        <v>40</v>
      </c>
      <c r="F18" s="36"/>
      <c r="G18" s="103"/>
      <c r="H18" s="37"/>
      <c r="I18" s="37"/>
      <c r="J18" s="99">
        <v>22</v>
      </c>
      <c r="K18" s="35"/>
      <c r="L18" s="37"/>
      <c r="M18" s="32">
        <f t="shared" si="0"/>
        <v>22</v>
      </c>
      <c r="N18" s="100" t="s">
        <v>109</v>
      </c>
      <c r="O18" s="38"/>
      <c r="P18" s="37"/>
      <c r="Q18" s="32">
        <f t="shared" si="1"/>
        <v>0</v>
      </c>
      <c r="R18" s="32">
        <f t="shared" si="2"/>
        <v>22</v>
      </c>
      <c r="S18" s="32" t="str">
        <f t="shared" si="3"/>
        <v>F</v>
      </c>
    </row>
    <row r="19" spans="1:19" ht="15.75" customHeight="1">
      <c r="A19" s="45">
        <v>17</v>
      </c>
      <c r="B19" s="1">
        <v>27</v>
      </c>
      <c r="C19" s="1">
        <v>2016</v>
      </c>
      <c r="D19" s="1" t="s">
        <v>46</v>
      </c>
      <c r="E19" s="1" t="s">
        <v>80</v>
      </c>
      <c r="F19" s="36"/>
      <c r="G19" s="103">
        <v>19</v>
      </c>
      <c r="H19" s="37"/>
      <c r="I19" s="37"/>
      <c r="J19" s="99">
        <v>15.5</v>
      </c>
      <c r="K19" s="35"/>
      <c r="L19" s="37"/>
      <c r="M19" s="32">
        <f t="shared" si="0"/>
        <v>15.5</v>
      </c>
      <c r="N19" s="100">
        <v>40</v>
      </c>
      <c r="O19" s="38"/>
      <c r="P19" s="37"/>
      <c r="Q19" s="32">
        <f t="shared" si="1"/>
        <v>40</v>
      </c>
      <c r="R19" s="32">
        <f t="shared" si="2"/>
        <v>74.5</v>
      </c>
      <c r="S19" s="32" t="str">
        <f t="shared" si="3"/>
        <v>C</v>
      </c>
    </row>
    <row r="20" spans="1:19" ht="15.75" customHeight="1">
      <c r="A20" s="45">
        <v>18</v>
      </c>
      <c r="B20" s="1">
        <v>29</v>
      </c>
      <c r="C20" s="1">
        <v>2016</v>
      </c>
      <c r="D20" s="1" t="s">
        <v>81</v>
      </c>
      <c r="E20" s="1" t="s">
        <v>82</v>
      </c>
      <c r="F20" s="36"/>
      <c r="G20" s="103">
        <v>22</v>
      </c>
      <c r="H20" s="37"/>
      <c r="I20" s="37"/>
      <c r="J20" s="99">
        <v>22</v>
      </c>
      <c r="K20" s="35"/>
      <c r="L20" s="37"/>
      <c r="M20" s="32">
        <f t="shared" si="0"/>
        <v>22</v>
      </c>
      <c r="N20" s="100" t="s">
        <v>108</v>
      </c>
      <c r="O20" s="38"/>
      <c r="P20" s="37"/>
      <c r="Q20" s="32">
        <f t="shared" si="1"/>
        <v>0</v>
      </c>
      <c r="R20" s="32">
        <f t="shared" si="2"/>
        <v>44</v>
      </c>
      <c r="S20" s="32" t="str">
        <f t="shared" si="3"/>
        <v>F</v>
      </c>
    </row>
    <row r="21" spans="1:19" ht="15.75" customHeight="1">
      <c r="A21" s="45">
        <v>19</v>
      </c>
      <c r="B21" s="1">
        <v>35</v>
      </c>
      <c r="C21" s="1">
        <v>2016</v>
      </c>
      <c r="D21" s="1" t="s">
        <v>83</v>
      </c>
      <c r="E21" s="1" t="s">
        <v>84</v>
      </c>
      <c r="F21" s="36"/>
      <c r="G21" s="103">
        <v>21</v>
      </c>
      <c r="H21" s="37"/>
      <c r="I21" s="37"/>
      <c r="J21" s="99">
        <v>16.5</v>
      </c>
      <c r="K21" s="35"/>
      <c r="L21" s="37"/>
      <c r="M21" s="32">
        <f t="shared" si="0"/>
        <v>16.5</v>
      </c>
      <c r="N21" s="100" t="s">
        <v>115</v>
      </c>
      <c r="O21" s="38"/>
      <c r="P21" s="37"/>
      <c r="Q21" s="32">
        <f t="shared" si="1"/>
        <v>0</v>
      </c>
      <c r="R21" s="32">
        <f t="shared" si="2"/>
        <v>37.5</v>
      </c>
      <c r="S21" s="32" t="str">
        <f t="shared" si="3"/>
        <v>F</v>
      </c>
    </row>
    <row r="22" spans="1:19" ht="15.75" customHeight="1">
      <c r="A22" s="45">
        <v>20</v>
      </c>
      <c r="B22" s="1">
        <v>37</v>
      </c>
      <c r="C22" s="1">
        <v>2016</v>
      </c>
      <c r="D22" s="1" t="s">
        <v>85</v>
      </c>
      <c r="E22" s="1" t="s">
        <v>86</v>
      </c>
      <c r="F22" s="36"/>
      <c r="G22" s="103">
        <v>24</v>
      </c>
      <c r="H22" s="37"/>
      <c r="I22" s="37"/>
      <c r="J22" s="99">
        <v>21</v>
      </c>
      <c r="K22" s="35"/>
      <c r="L22" s="37"/>
      <c r="M22" s="32">
        <f t="shared" si="0"/>
        <v>21</v>
      </c>
      <c r="N22" s="40">
        <v>45</v>
      </c>
      <c r="O22" s="38"/>
      <c r="P22" s="37"/>
      <c r="Q22" s="32">
        <f t="shared" si="1"/>
        <v>45</v>
      </c>
      <c r="R22" s="32">
        <f t="shared" si="2"/>
        <v>90</v>
      </c>
      <c r="S22" s="32" t="str">
        <f t="shared" si="3"/>
        <v>A</v>
      </c>
    </row>
    <row r="23" spans="1:19" s="24" customFormat="1" ht="15.75" customHeight="1">
      <c r="A23" s="45">
        <v>21</v>
      </c>
      <c r="B23" s="1">
        <v>39</v>
      </c>
      <c r="C23" s="1">
        <v>2016</v>
      </c>
      <c r="D23" s="1" t="s">
        <v>56</v>
      </c>
      <c r="E23" s="1" t="s">
        <v>49</v>
      </c>
      <c r="F23" s="36"/>
      <c r="G23" s="103">
        <v>23</v>
      </c>
      <c r="H23" s="37"/>
      <c r="I23" s="37"/>
      <c r="J23" s="99">
        <v>20</v>
      </c>
      <c r="K23" s="35"/>
      <c r="L23" s="37"/>
      <c r="M23" s="32">
        <f t="shared" si="0"/>
        <v>20</v>
      </c>
      <c r="N23" s="40"/>
      <c r="O23" s="38"/>
      <c r="P23" s="37"/>
      <c r="Q23" s="32">
        <f t="shared" si="1"/>
        <v>0</v>
      </c>
      <c r="R23" s="32">
        <f t="shared" si="2"/>
        <v>43</v>
      </c>
      <c r="S23" s="32" t="str">
        <f t="shared" si="3"/>
        <v>F</v>
      </c>
    </row>
    <row r="24" spans="1:19" ht="15.75" customHeight="1">
      <c r="A24" s="45">
        <v>22</v>
      </c>
      <c r="B24" s="1">
        <v>42</v>
      </c>
      <c r="C24" s="1">
        <v>2016</v>
      </c>
      <c r="D24" s="1" t="s">
        <v>87</v>
      </c>
      <c r="E24" s="1" t="s">
        <v>88</v>
      </c>
      <c r="F24" s="36"/>
      <c r="G24" s="103">
        <v>19</v>
      </c>
      <c r="H24" s="37"/>
      <c r="I24" s="37"/>
      <c r="J24" s="99">
        <v>13.5</v>
      </c>
      <c r="K24" s="35"/>
      <c r="L24" s="37"/>
      <c r="M24" s="32">
        <f t="shared" si="0"/>
        <v>13.5</v>
      </c>
      <c r="N24" s="100" t="s">
        <v>102</v>
      </c>
      <c r="O24" s="38"/>
      <c r="P24" s="37"/>
      <c r="Q24" s="32">
        <f t="shared" si="1"/>
        <v>0</v>
      </c>
      <c r="R24" s="32">
        <f t="shared" si="2"/>
        <v>32.5</v>
      </c>
      <c r="S24" s="32" t="str">
        <f t="shared" si="3"/>
        <v>F</v>
      </c>
    </row>
    <row r="25" spans="1:19" ht="15.75" customHeight="1">
      <c r="A25" s="45">
        <v>23</v>
      </c>
      <c r="B25" s="1">
        <v>21</v>
      </c>
      <c r="C25" s="1">
        <v>2015</v>
      </c>
      <c r="D25" s="1" t="s">
        <v>89</v>
      </c>
      <c r="E25" s="1" t="s">
        <v>90</v>
      </c>
      <c r="F25" s="36"/>
      <c r="G25" s="103">
        <v>18</v>
      </c>
      <c r="H25" s="37"/>
      <c r="I25" s="37"/>
      <c r="J25" s="99">
        <v>15</v>
      </c>
      <c r="K25" s="35"/>
      <c r="L25" s="37"/>
      <c r="M25" s="32">
        <f aca="true" t="shared" si="4" ref="M25:M30">MAX(J25,K25,L25)</f>
        <v>15</v>
      </c>
      <c r="N25" s="100" t="s">
        <v>104</v>
      </c>
      <c r="O25" s="38"/>
      <c r="P25" s="37"/>
      <c r="Q25" s="32">
        <f aca="true" t="shared" si="5" ref="Q25:Q30">MAX(N25,O25,P25)</f>
        <v>0</v>
      </c>
      <c r="R25" s="32">
        <f t="shared" si="2"/>
        <v>33</v>
      </c>
      <c r="S25" s="32" t="str">
        <f t="shared" si="3"/>
        <v>F</v>
      </c>
    </row>
    <row r="26" spans="1:19" ht="15.75" customHeight="1">
      <c r="A26" s="45">
        <v>24</v>
      </c>
      <c r="B26" s="1">
        <v>35</v>
      </c>
      <c r="C26" s="1">
        <v>2015</v>
      </c>
      <c r="D26" s="1" t="s">
        <v>91</v>
      </c>
      <c r="E26" s="1" t="s">
        <v>42</v>
      </c>
      <c r="F26" s="36"/>
      <c r="G26" s="103">
        <v>18</v>
      </c>
      <c r="H26" s="37"/>
      <c r="I26" s="37"/>
      <c r="J26" s="99">
        <v>16</v>
      </c>
      <c r="K26" s="35"/>
      <c r="L26" s="37"/>
      <c r="M26" s="32">
        <f t="shared" si="4"/>
        <v>16</v>
      </c>
      <c r="N26" s="100" t="s">
        <v>105</v>
      </c>
      <c r="O26" s="38"/>
      <c r="P26" s="37"/>
      <c r="Q26" s="32">
        <f t="shared" si="5"/>
        <v>0</v>
      </c>
      <c r="R26" s="32">
        <f t="shared" si="2"/>
        <v>34</v>
      </c>
      <c r="S26" s="32" t="str">
        <f t="shared" si="3"/>
        <v>F</v>
      </c>
    </row>
    <row r="27" spans="1:19" ht="15.75" customHeight="1">
      <c r="A27" s="45">
        <v>25</v>
      </c>
      <c r="B27" s="1">
        <v>38</v>
      </c>
      <c r="C27" s="1">
        <v>2015</v>
      </c>
      <c r="D27" s="1" t="s">
        <v>45</v>
      </c>
      <c r="E27" s="1" t="s">
        <v>50</v>
      </c>
      <c r="F27" s="36"/>
      <c r="G27" s="103"/>
      <c r="H27" s="37"/>
      <c r="I27" s="37"/>
      <c r="J27" s="99">
        <v>18.5</v>
      </c>
      <c r="K27" s="35"/>
      <c r="L27" s="37"/>
      <c r="M27" s="32">
        <f t="shared" si="4"/>
        <v>18.5</v>
      </c>
      <c r="N27" s="40"/>
      <c r="O27" s="38"/>
      <c r="P27" s="37"/>
      <c r="Q27" s="32">
        <f t="shared" si="5"/>
        <v>0</v>
      </c>
      <c r="R27" s="32">
        <f t="shared" si="2"/>
        <v>18.5</v>
      </c>
      <c r="S27" s="32" t="str">
        <f t="shared" si="3"/>
        <v>F</v>
      </c>
    </row>
    <row r="28" spans="1:19" ht="15.75" customHeight="1">
      <c r="A28" s="45">
        <v>26</v>
      </c>
      <c r="B28" s="1">
        <v>32</v>
      </c>
      <c r="C28" s="1">
        <v>2014</v>
      </c>
      <c r="D28" s="1" t="s">
        <v>46</v>
      </c>
      <c r="E28" s="1" t="s">
        <v>92</v>
      </c>
      <c r="F28" s="36"/>
      <c r="G28" s="103"/>
      <c r="H28" s="37"/>
      <c r="I28" s="37"/>
      <c r="J28" s="99">
        <v>17.5</v>
      </c>
      <c r="K28" s="35"/>
      <c r="L28" s="37"/>
      <c r="M28" s="32">
        <f t="shared" si="4"/>
        <v>17.5</v>
      </c>
      <c r="N28" s="100">
        <v>36.5</v>
      </c>
      <c r="O28" s="38"/>
      <c r="P28" s="37"/>
      <c r="Q28" s="32">
        <f t="shared" si="5"/>
        <v>36.5</v>
      </c>
      <c r="R28" s="32">
        <f t="shared" si="2"/>
        <v>54</v>
      </c>
      <c r="S28" s="32" t="str">
        <f t="shared" si="3"/>
        <v>E</v>
      </c>
    </row>
    <row r="29" spans="1:19" ht="15.75" customHeight="1">
      <c r="A29" s="45">
        <v>27</v>
      </c>
      <c r="B29" s="1">
        <v>50</v>
      </c>
      <c r="C29" s="1">
        <v>2013</v>
      </c>
      <c r="D29" s="1" t="s">
        <v>93</v>
      </c>
      <c r="E29" s="1" t="s">
        <v>94</v>
      </c>
      <c r="F29" s="36"/>
      <c r="G29" s="103"/>
      <c r="H29" s="37"/>
      <c r="I29" s="37"/>
      <c r="J29" s="99">
        <v>13</v>
      </c>
      <c r="K29" s="35"/>
      <c r="L29" s="37"/>
      <c r="M29" s="32">
        <f t="shared" si="4"/>
        <v>13</v>
      </c>
      <c r="N29" s="40"/>
      <c r="O29" s="38"/>
      <c r="P29" s="37"/>
      <c r="Q29" s="32">
        <f t="shared" si="5"/>
        <v>0</v>
      </c>
      <c r="R29" s="32">
        <f>F29+H29+M29+Q29+G29+I29</f>
        <v>13</v>
      </c>
      <c r="S29" s="32" t="str">
        <f>IF(R29&gt;=90,"A",IF(R29&gt;=80,"B",IF(R29&gt;=70,"C",IF(R29&gt;=60,"D",IF(R29&gt;=50,"E","F")))))</f>
        <v>F</v>
      </c>
    </row>
    <row r="30" spans="1:19" ht="15.75" customHeight="1">
      <c r="A30" s="45">
        <v>28</v>
      </c>
      <c r="B30" s="1">
        <v>54</v>
      </c>
      <c r="C30" s="1">
        <v>2013</v>
      </c>
      <c r="D30" s="1" t="s">
        <v>95</v>
      </c>
      <c r="E30" s="1" t="s">
        <v>96</v>
      </c>
      <c r="F30" s="36"/>
      <c r="G30" s="103"/>
      <c r="H30" s="37"/>
      <c r="I30" s="37"/>
      <c r="J30" s="99"/>
      <c r="K30" s="35"/>
      <c r="L30" s="37"/>
      <c r="M30" s="32">
        <f t="shared" si="4"/>
        <v>0</v>
      </c>
      <c r="N30" s="40"/>
      <c r="O30" s="38"/>
      <c r="P30" s="37"/>
      <c r="Q30" s="32">
        <f t="shared" si="5"/>
        <v>0</v>
      </c>
      <c r="R30" s="32">
        <f>F30+H30+M30+Q30+G30+I30</f>
        <v>0</v>
      </c>
      <c r="S30" s="32" t="str">
        <f>IF(R30&gt;=90,"A",IF(R30&gt;=80,"B",IF(R30&gt;=70,"C",IF(R30&gt;=60,"D",IF(R30&gt;=50,"E","F")))))</f>
        <v>F</v>
      </c>
    </row>
    <row r="31" spans="1:19" s="24" customFormat="1" ht="15.75" customHeight="1">
      <c r="A31" s="1">
        <v>29</v>
      </c>
      <c r="B31" s="1">
        <v>39</v>
      </c>
      <c r="C31" s="1">
        <v>2015</v>
      </c>
      <c r="D31" s="1" t="s">
        <v>97</v>
      </c>
      <c r="E31" s="1" t="s">
        <v>98</v>
      </c>
      <c r="F31" s="36"/>
      <c r="G31" s="103">
        <v>19</v>
      </c>
      <c r="H31" s="37"/>
      <c r="I31" s="37"/>
      <c r="J31" s="99">
        <v>6</v>
      </c>
      <c r="K31" s="35">
        <v>20</v>
      </c>
      <c r="L31" s="37"/>
      <c r="M31" s="32">
        <f>MAX(J31,K31,L31)</f>
        <v>20</v>
      </c>
      <c r="N31" s="100" t="s">
        <v>112</v>
      </c>
      <c r="O31" s="38"/>
      <c r="P31" s="37"/>
      <c r="Q31" s="32">
        <f>MAX(N31,O31,P31)</f>
        <v>0</v>
      </c>
      <c r="R31" s="32">
        <f>F31+H31+M31+Q31+G31+I31</f>
        <v>39</v>
      </c>
      <c r="S31" s="32" t="str">
        <f>IF(R31&gt;=90,"A",IF(R31&gt;=80,"B",IF(R31&gt;=70,"C",IF(R31&gt;=60,"D",IF(R31&gt;=50,"E","F")))))</f>
        <v>F</v>
      </c>
    </row>
    <row r="32" spans="1:19" ht="15.75" customHeight="1">
      <c r="A32" s="1">
        <v>30</v>
      </c>
      <c r="B32" s="1">
        <v>18</v>
      </c>
      <c r="C32" s="31">
        <v>2017</v>
      </c>
      <c r="D32" s="31" t="s">
        <v>113</v>
      </c>
      <c r="E32" s="31" t="s">
        <v>114</v>
      </c>
      <c r="F32" s="1"/>
      <c r="G32" s="102"/>
      <c r="H32" s="1"/>
      <c r="I32" s="1"/>
      <c r="J32" s="1"/>
      <c r="K32" s="1"/>
      <c r="L32" s="1"/>
      <c r="M32" s="1"/>
      <c r="N32" s="102" t="s">
        <v>107</v>
      </c>
      <c r="O32" s="1"/>
      <c r="P32" s="1"/>
      <c r="Q32" s="1"/>
      <c r="R32" s="1"/>
      <c r="S32" s="1"/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1:22" s="44" customFormat="1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01"/>
      <c r="U42" s="101"/>
      <c r="V42" s="101"/>
    </row>
    <row r="43" spans="1:22" s="44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01"/>
      <c r="U43" s="101"/>
      <c r="V43" s="101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/>
      <c r="P45"/>
      <c r="Q45"/>
      <c r="R45"/>
      <c r="S45"/>
    </row>
    <row r="46" spans="2:19" ht="15.75" customHeight="1">
      <c r="B46"/>
      <c r="M46"/>
      <c r="N46"/>
      <c r="O46"/>
      <c r="P46"/>
      <c r="Q46"/>
      <c r="R46"/>
      <c r="S46"/>
    </row>
    <row r="47" spans="2:19" ht="15.75" customHeight="1">
      <c r="B47"/>
      <c r="M47"/>
      <c r="N47"/>
      <c r="O47"/>
      <c r="P47"/>
      <c r="Q47"/>
      <c r="R47"/>
      <c r="S47"/>
    </row>
    <row r="48" spans="2:19" ht="15.75" customHeight="1">
      <c r="B48"/>
      <c r="M48"/>
      <c r="N48"/>
      <c r="O48"/>
      <c r="P48"/>
      <c r="Q48"/>
      <c r="R48"/>
      <c r="S48"/>
    </row>
    <row r="49" spans="2:19" ht="15.75" customHeight="1">
      <c r="B49"/>
      <c r="M49"/>
      <c r="N49"/>
      <c r="O49" s="24"/>
      <c r="P49" s="24"/>
      <c r="Q49"/>
      <c r="R49"/>
      <c r="S49"/>
    </row>
    <row r="50" spans="2:19" ht="15.75" customHeight="1">
      <c r="B50"/>
      <c r="M50"/>
      <c r="N50"/>
      <c r="O50" s="24"/>
      <c r="P50" s="24"/>
      <c r="Q50"/>
      <c r="R50"/>
      <c r="S50"/>
    </row>
    <row r="51" spans="2:19" ht="15.75" customHeight="1">
      <c r="B51"/>
      <c r="M51"/>
      <c r="N51"/>
      <c r="O51" s="24"/>
      <c r="P51" s="24"/>
      <c r="Q51"/>
      <c r="R51"/>
      <c r="S51"/>
    </row>
    <row r="52" spans="2:19" ht="15.75" customHeight="1">
      <c r="B52"/>
      <c r="N52"/>
      <c r="O52"/>
      <c r="P52"/>
      <c r="Q52" s="24"/>
      <c r="R52" s="24"/>
      <c r="S52" s="24"/>
    </row>
    <row r="53" spans="2:19" ht="15.75" customHeight="1">
      <c r="B53"/>
      <c r="N53"/>
      <c r="O53"/>
      <c r="P53"/>
      <c r="Q53" s="24"/>
      <c r="R53" s="24"/>
      <c r="S53" s="24"/>
    </row>
    <row r="54" spans="2:19" ht="15.75" customHeight="1">
      <c r="B54"/>
      <c r="N54"/>
      <c r="O54"/>
      <c r="P54"/>
      <c r="Q54" s="24"/>
      <c r="R54" s="24"/>
      <c r="S54" s="24"/>
    </row>
    <row r="55" spans="2:19" ht="15.75" customHeight="1">
      <c r="B55"/>
      <c r="N55"/>
      <c r="O55"/>
      <c r="P55"/>
      <c r="Q55" s="24"/>
      <c r="R55" s="24"/>
      <c r="S55" s="24"/>
    </row>
    <row r="56" spans="2:19" ht="15.75" customHeight="1">
      <c r="B56"/>
      <c r="N56"/>
      <c r="O56"/>
      <c r="P56"/>
      <c r="Q56" s="24"/>
      <c r="R56" s="24"/>
      <c r="S56" s="24"/>
    </row>
    <row r="57" spans="2:19" ht="15.75" customHeight="1">
      <c r="B57"/>
      <c r="N57"/>
      <c r="O57"/>
      <c r="P57"/>
      <c r="Q57" s="24"/>
      <c r="R57" s="24"/>
      <c r="S57" s="24"/>
    </row>
    <row r="58" spans="2:19" ht="15.75" customHeight="1">
      <c r="B58"/>
      <c r="N58"/>
      <c r="O58"/>
      <c r="P58"/>
      <c r="Q58" s="24"/>
      <c r="R58" s="24"/>
      <c r="S58" s="24"/>
    </row>
    <row r="59" spans="2:19" ht="15.75" customHeight="1">
      <c r="B59"/>
      <c r="N59"/>
      <c r="O59"/>
      <c r="P59"/>
      <c r="Q59" s="24"/>
      <c r="R59" s="24"/>
      <c r="S59" s="24"/>
    </row>
    <row r="60" spans="2:19" ht="15.75" customHeight="1">
      <c r="B60"/>
      <c r="N60"/>
      <c r="O60"/>
      <c r="P60"/>
      <c r="Q60" s="24"/>
      <c r="R60" s="24"/>
      <c r="S60" s="24"/>
    </row>
    <row r="61" spans="2:19" ht="15.75" customHeight="1">
      <c r="B61"/>
      <c r="N61"/>
      <c r="O61"/>
      <c r="P61"/>
      <c r="Q61" s="24"/>
      <c r="R61" s="24"/>
      <c r="S61" s="24"/>
    </row>
    <row r="62" spans="2:19" ht="15.75" customHeight="1">
      <c r="B62"/>
      <c r="N62"/>
      <c r="O62"/>
      <c r="P62"/>
      <c r="Q62" s="24"/>
      <c r="R62" s="24"/>
      <c r="S62" s="24"/>
    </row>
    <row r="63" spans="2:19" ht="15.75" customHeight="1">
      <c r="B63"/>
      <c r="N63"/>
      <c r="O63"/>
      <c r="P63"/>
      <c r="Q63" s="24"/>
      <c r="R63" s="24"/>
      <c r="S63" s="24"/>
    </row>
    <row r="64" spans="2:20" ht="15.75" customHeight="1">
      <c r="B64"/>
      <c r="N64"/>
      <c r="O64"/>
      <c r="P64"/>
      <c r="Q64" s="24"/>
      <c r="R64" s="24"/>
      <c r="S64" s="24"/>
      <c r="T64" s="30"/>
    </row>
    <row r="65" spans="2:19" ht="15.75" customHeight="1">
      <c r="B65"/>
      <c r="N65"/>
      <c r="O65"/>
      <c r="P65"/>
      <c r="Q65" s="24"/>
      <c r="R65" s="24"/>
      <c r="S65" s="24"/>
    </row>
    <row r="66" spans="2:19" ht="15.75" customHeight="1">
      <c r="B66"/>
      <c r="N66"/>
      <c r="O66"/>
      <c r="P66"/>
      <c r="Q66" s="24"/>
      <c r="R66" s="24"/>
      <c r="S66" s="24"/>
    </row>
    <row r="67" spans="2:19" ht="15">
      <c r="B67"/>
      <c r="N67"/>
      <c r="O67"/>
      <c r="P67"/>
      <c r="Q67" s="24"/>
      <c r="R67" s="24"/>
      <c r="S67" s="24"/>
    </row>
    <row r="68" spans="2:19" ht="15">
      <c r="B68"/>
      <c r="N68"/>
      <c r="O68"/>
      <c r="P68"/>
      <c r="Q68" s="24"/>
      <c r="R68" s="24"/>
      <c r="S68" s="24"/>
    </row>
    <row r="69" spans="2:19" ht="15">
      <c r="B69"/>
      <c r="N69"/>
      <c r="O69"/>
      <c r="P69"/>
      <c r="Q69" s="24"/>
      <c r="R69" s="24"/>
      <c r="S69" s="24"/>
    </row>
    <row r="70" spans="2:19" ht="15">
      <c r="B70"/>
      <c r="N70"/>
      <c r="O70"/>
      <c r="P70"/>
      <c r="Q70" s="24"/>
      <c r="R70" s="24"/>
      <c r="S70" s="24"/>
    </row>
    <row r="71" spans="2:19" ht="15">
      <c r="B71"/>
      <c r="N71"/>
      <c r="O71"/>
      <c r="P71"/>
      <c r="Q71" s="24"/>
      <c r="R71" s="24"/>
      <c r="S71" s="24"/>
    </row>
    <row r="72" spans="2:19" ht="15">
      <c r="B72"/>
      <c r="N72"/>
      <c r="O72"/>
      <c r="P72"/>
      <c r="Q72" s="24"/>
      <c r="R72" s="24"/>
      <c r="S72" s="24"/>
    </row>
    <row r="73" spans="2:19" ht="15">
      <c r="B73"/>
      <c r="N73"/>
      <c r="O73"/>
      <c r="P73"/>
      <c r="Q73" s="24"/>
      <c r="R73" s="24"/>
      <c r="S73" s="24"/>
    </row>
    <row r="74" spans="2:19" ht="15">
      <c r="B74"/>
      <c r="N74"/>
      <c r="O74"/>
      <c r="P74"/>
      <c r="Q74" s="24"/>
      <c r="R74" s="24"/>
      <c r="S74" s="24"/>
    </row>
    <row r="75" spans="2:19" ht="15">
      <c r="B75"/>
      <c r="N75"/>
      <c r="O75"/>
      <c r="P75"/>
      <c r="Q75" s="24"/>
      <c r="R75" s="24"/>
      <c r="S75" s="24"/>
    </row>
    <row r="76" spans="2:19" ht="15">
      <c r="B76"/>
      <c r="N76"/>
      <c r="O76"/>
      <c r="P76"/>
      <c r="Q76" s="24"/>
      <c r="R76" s="24"/>
      <c r="S76" s="24"/>
    </row>
    <row r="77" spans="2:19" ht="15">
      <c r="B77"/>
      <c r="N77"/>
      <c r="O77"/>
      <c r="P77"/>
      <c r="Q77" s="24"/>
      <c r="R77" s="24"/>
      <c r="S77" s="24"/>
    </row>
    <row r="78" spans="2:19" ht="15">
      <c r="B78"/>
      <c r="N78"/>
      <c r="O78"/>
      <c r="P78"/>
      <c r="Q78" s="24"/>
      <c r="R78" s="24"/>
      <c r="S78" s="24"/>
    </row>
    <row r="79" spans="2:19" ht="15">
      <c r="B79"/>
      <c r="N79"/>
      <c r="O79"/>
      <c r="P79"/>
      <c r="Q79" s="24"/>
      <c r="R79" s="24"/>
      <c r="S79" s="24"/>
    </row>
    <row r="80" spans="2:19" ht="15">
      <c r="B80"/>
      <c r="N80"/>
      <c r="O80"/>
      <c r="P80"/>
      <c r="Q80" s="24"/>
      <c r="R80" s="24"/>
      <c r="S80" s="24"/>
    </row>
    <row r="81" spans="2:19" ht="15">
      <c r="B81"/>
      <c r="N81"/>
      <c r="O81"/>
      <c r="P81"/>
      <c r="Q81" s="24"/>
      <c r="R81" s="24"/>
      <c r="S81" s="24"/>
    </row>
    <row r="82" spans="2:19" ht="15">
      <c r="B82"/>
      <c r="N82"/>
      <c r="O82"/>
      <c r="P82"/>
      <c r="Q82" s="24"/>
      <c r="R82" s="24"/>
      <c r="S82" s="24"/>
    </row>
    <row r="83" spans="2:19" ht="15">
      <c r="B83"/>
      <c r="N83"/>
      <c r="O83"/>
      <c r="P83"/>
      <c r="Q83" s="24"/>
      <c r="R83" s="24"/>
      <c r="S83" s="24"/>
    </row>
    <row r="84" spans="2:19" ht="15">
      <c r="B84"/>
      <c r="N84"/>
      <c r="O84"/>
      <c r="P84"/>
      <c r="Q84" s="24"/>
      <c r="R84" s="24"/>
      <c r="S84" s="24"/>
    </row>
    <row r="85" spans="2:19" ht="15">
      <c r="B85"/>
      <c r="N85"/>
      <c r="O85"/>
      <c r="P85"/>
      <c r="Q85" s="24"/>
      <c r="R85" s="24"/>
      <c r="S85" s="24"/>
    </row>
    <row r="86" spans="2:19" ht="15">
      <c r="B86"/>
      <c r="N86"/>
      <c r="O86"/>
      <c r="P86"/>
      <c r="Q86" s="24"/>
      <c r="R86" s="24"/>
      <c r="S86" s="24"/>
    </row>
    <row r="87" spans="2:19" ht="15">
      <c r="B87"/>
      <c r="N87"/>
      <c r="O87"/>
      <c r="P87"/>
      <c r="Q87" s="24"/>
      <c r="R87" s="24"/>
      <c r="S87" s="24"/>
    </row>
    <row r="88" spans="2:19" ht="15">
      <c r="B88"/>
      <c r="N88"/>
      <c r="O88"/>
      <c r="P88"/>
      <c r="Q88" s="24"/>
      <c r="R88" s="24"/>
      <c r="S88" s="24"/>
    </row>
    <row r="89" spans="2:19" ht="15">
      <c r="B89"/>
      <c r="N89"/>
      <c r="O89"/>
      <c r="P89"/>
      <c r="Q89" s="24"/>
      <c r="R89" s="24"/>
      <c r="S89" s="24"/>
    </row>
    <row r="90" spans="2:19" ht="15">
      <c r="B90"/>
      <c r="N90"/>
      <c r="O90"/>
      <c r="P90"/>
      <c r="Q90" s="24"/>
      <c r="R90" s="24"/>
      <c r="S90" s="24"/>
    </row>
    <row r="91" spans="2:19" ht="15">
      <c r="B91"/>
      <c r="N91"/>
      <c r="O91"/>
      <c r="P91"/>
      <c r="Q91" s="24"/>
      <c r="R91" s="24"/>
      <c r="S91" s="24"/>
    </row>
    <row r="92" spans="2:19" ht="15">
      <c r="B92"/>
      <c r="N92"/>
      <c r="O92"/>
      <c r="P92"/>
      <c r="Q92" s="24"/>
      <c r="R92" s="24"/>
      <c r="S92" s="24"/>
    </row>
    <row r="93" spans="2:19" ht="15">
      <c r="B93"/>
      <c r="N93"/>
      <c r="O93"/>
      <c r="P93"/>
      <c r="Q93" s="24"/>
      <c r="R93" s="24"/>
      <c r="S93" s="24"/>
    </row>
    <row r="94" spans="2:19" ht="15">
      <c r="B94"/>
      <c r="N94"/>
      <c r="O94"/>
      <c r="P94"/>
      <c r="Q94" s="24"/>
      <c r="R94" s="24"/>
      <c r="S94" s="24"/>
    </row>
    <row r="95" spans="2:19" ht="15">
      <c r="B95"/>
      <c r="N95"/>
      <c r="O95"/>
      <c r="P95"/>
      <c r="Q95" s="24"/>
      <c r="R95" s="24"/>
      <c r="S95" s="24"/>
    </row>
    <row r="96" spans="2:19" ht="15">
      <c r="B96"/>
      <c r="N96"/>
      <c r="O96"/>
      <c r="P96"/>
      <c r="Q96" s="24"/>
      <c r="R96" s="24"/>
      <c r="S96" s="24"/>
    </row>
    <row r="97" spans="2:19" ht="15">
      <c r="B97"/>
      <c r="N97"/>
      <c r="O97"/>
      <c r="P97"/>
      <c r="Q97" s="24"/>
      <c r="R97" s="24"/>
      <c r="S97" s="24"/>
    </row>
    <row r="98" spans="2:19" ht="15">
      <c r="B98"/>
      <c r="N98"/>
      <c r="O98"/>
      <c r="P98"/>
      <c r="Q98" s="24"/>
      <c r="R98" s="24"/>
      <c r="S98" s="24"/>
    </row>
    <row r="99" spans="2:19" ht="15">
      <c r="B99"/>
      <c r="N99"/>
      <c r="O99"/>
      <c r="P99"/>
      <c r="Q99" s="24"/>
      <c r="R99" s="24"/>
      <c r="S99" s="24"/>
    </row>
    <row r="100" spans="2:19" ht="15">
      <c r="B100"/>
      <c r="N100"/>
      <c r="O100"/>
      <c r="P100"/>
      <c r="Q100" s="24"/>
      <c r="R100" s="24"/>
      <c r="S100" s="24"/>
    </row>
    <row r="101" spans="2:19" ht="15">
      <c r="B101"/>
      <c r="N101"/>
      <c r="O101"/>
      <c r="P101"/>
      <c r="Q101" s="24"/>
      <c r="R101" s="24"/>
      <c r="S101" s="24"/>
    </row>
    <row r="102" spans="2:19" ht="15">
      <c r="B102"/>
      <c r="N102"/>
      <c r="O102"/>
      <c r="P102"/>
      <c r="Q102" s="24"/>
      <c r="R102" s="24"/>
      <c r="S102" s="24"/>
    </row>
    <row r="103" spans="2:19" ht="15">
      <c r="B103"/>
      <c r="N103"/>
      <c r="O103"/>
      <c r="P103"/>
      <c r="Q103" s="24"/>
      <c r="R103" s="24"/>
      <c r="S103" s="24"/>
    </row>
    <row r="104" spans="2:19" ht="15">
      <c r="B104"/>
      <c r="N104"/>
      <c r="O104"/>
      <c r="P104"/>
      <c r="Q104" s="24"/>
      <c r="R104" s="24"/>
      <c r="S104" s="24"/>
    </row>
    <row r="105" spans="2:19" ht="15">
      <c r="B105"/>
      <c r="N105"/>
      <c r="O105"/>
      <c r="P105"/>
      <c r="Q105" s="24"/>
      <c r="R105" s="24"/>
      <c r="S105" s="24"/>
    </row>
    <row r="106" spans="2:19" ht="15">
      <c r="B106"/>
      <c r="N106"/>
      <c r="O106"/>
      <c r="P106"/>
      <c r="Q106" s="24"/>
      <c r="R106" s="24"/>
      <c r="S106" s="24"/>
    </row>
    <row r="107" spans="2:19" ht="15">
      <c r="B107"/>
      <c r="N107"/>
      <c r="O107"/>
      <c r="P107"/>
      <c r="Q107" s="24"/>
      <c r="R107" s="24"/>
      <c r="S107" s="24"/>
    </row>
    <row r="108" spans="2:19" ht="15">
      <c r="B108"/>
      <c r="N108"/>
      <c r="O108"/>
      <c r="P108"/>
      <c r="Q108" s="24"/>
      <c r="R108" s="24"/>
      <c r="S108" s="24"/>
    </row>
    <row r="109" spans="2:19" ht="15">
      <c r="B109"/>
      <c r="N109"/>
      <c r="O109"/>
      <c r="P109"/>
      <c r="Q109" s="24"/>
      <c r="R109" s="24"/>
      <c r="S109" s="24"/>
    </row>
    <row r="110" spans="2:19" ht="15">
      <c r="B110"/>
      <c r="N110"/>
      <c r="O110"/>
      <c r="P110"/>
      <c r="Q110" s="24"/>
      <c r="R110" s="24"/>
      <c r="S110" s="24"/>
    </row>
    <row r="111" spans="2:19" ht="15">
      <c r="B111"/>
      <c r="N111"/>
      <c r="O111"/>
      <c r="P111"/>
      <c r="Q111" s="24"/>
      <c r="R111" s="24"/>
      <c r="S111" s="24"/>
    </row>
    <row r="112" spans="2:19" ht="15">
      <c r="B112"/>
      <c r="N112"/>
      <c r="O112"/>
      <c r="P112"/>
      <c r="Q112" s="24"/>
      <c r="R112" s="24"/>
      <c r="S112" s="24"/>
    </row>
    <row r="113" spans="2:19" ht="15">
      <c r="B113"/>
      <c r="N113"/>
      <c r="O113"/>
      <c r="P113"/>
      <c r="Q113" s="24"/>
      <c r="R113" s="24"/>
      <c r="S113" s="24"/>
    </row>
    <row r="114" spans="2:19" ht="15">
      <c r="B114"/>
      <c r="N114"/>
      <c r="O114"/>
      <c r="P114"/>
      <c r="Q114" s="24"/>
      <c r="R114" s="24"/>
      <c r="S114" s="24"/>
    </row>
    <row r="115" spans="2:19" ht="15">
      <c r="B115"/>
      <c r="N115"/>
      <c r="O115"/>
      <c r="P115"/>
      <c r="Q115" s="24"/>
      <c r="R115" s="24"/>
      <c r="S115" s="24"/>
    </row>
    <row r="116" spans="2:19" ht="15">
      <c r="B116"/>
      <c r="N116"/>
      <c r="O116"/>
      <c r="P116"/>
      <c r="Q116" s="24"/>
      <c r="R116" s="24"/>
      <c r="S116" s="24"/>
    </row>
    <row r="117" spans="2:19" ht="15">
      <c r="B117"/>
      <c r="N117"/>
      <c r="O117"/>
      <c r="P117"/>
      <c r="Q117" s="24"/>
      <c r="R117" s="24"/>
      <c r="S117" s="24"/>
    </row>
    <row r="118" spans="2:19" ht="15">
      <c r="B118"/>
      <c r="N118"/>
      <c r="O118"/>
      <c r="P118"/>
      <c r="Q118" s="24"/>
      <c r="R118" s="24"/>
      <c r="S118" s="24"/>
    </row>
    <row r="119" spans="2:19" ht="15">
      <c r="B119"/>
      <c r="N119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1:19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9"/>
      <c r="N174" s="29"/>
      <c r="O174" s="3"/>
      <c r="P174" s="3"/>
      <c r="Q174" s="29"/>
      <c r="R174" s="29"/>
      <c r="S174" s="29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2:19" ht="15">
      <c r="B213"/>
      <c r="N213" s="24"/>
      <c r="O213"/>
      <c r="P213"/>
      <c r="Q213" s="24"/>
      <c r="R213" s="24"/>
      <c r="S213" s="24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B41" sqref="B4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7" t="s">
        <v>53</v>
      </c>
      <c r="B1" s="77"/>
      <c r="C1" s="77"/>
      <c r="D1" s="77"/>
      <c r="E1" s="77"/>
      <c r="F1" s="77"/>
      <c r="G1" s="77"/>
      <c r="H1" s="77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8"/>
      <c r="K3" s="8"/>
      <c r="L3" s="11"/>
    </row>
    <row r="4" spans="1:12" ht="15">
      <c r="A4" s="80" t="s">
        <v>35</v>
      </c>
      <c r="B4" s="80"/>
      <c r="C4" s="78" t="s">
        <v>100</v>
      </c>
      <c r="D4" s="78"/>
      <c r="E4" s="78"/>
      <c r="F4" s="18"/>
      <c r="G4" s="76"/>
      <c r="H4" s="76"/>
      <c r="I4" s="18"/>
      <c r="J4" s="10"/>
      <c r="K4" s="8"/>
      <c r="L4" s="11"/>
    </row>
    <row r="5" spans="1:12" ht="15">
      <c r="A5" s="28"/>
      <c r="B5" s="28"/>
      <c r="C5" s="27"/>
      <c r="D5" s="27"/>
      <c r="E5" s="39" t="s">
        <v>44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6"/>
      <c r="H6" s="76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6"/>
      <c r="H7" s="76"/>
      <c r="I7" s="17"/>
      <c r="J7" s="8"/>
      <c r="K7" s="8"/>
      <c r="L7" s="11"/>
    </row>
    <row r="8" spans="1:12" ht="15.75" thickBot="1">
      <c r="A8" s="72" t="s">
        <v>51</v>
      </c>
      <c r="B8" s="72"/>
      <c r="C8" s="72"/>
      <c r="D8" s="72"/>
      <c r="E8" s="75" t="s">
        <v>38</v>
      </c>
      <c r="F8" s="75"/>
      <c r="G8" s="75"/>
      <c r="H8" s="75"/>
      <c r="I8" s="10"/>
      <c r="J8" s="8"/>
      <c r="K8" s="8"/>
      <c r="L8" s="11"/>
    </row>
    <row r="9" spans="1:12" ht="15">
      <c r="A9" s="73" t="s">
        <v>0</v>
      </c>
      <c r="B9" s="68" t="s">
        <v>1</v>
      </c>
      <c r="C9" s="68" t="s">
        <v>2</v>
      </c>
      <c r="D9" s="68" t="s">
        <v>3</v>
      </c>
      <c r="E9" s="68"/>
      <c r="F9" s="68" t="s">
        <v>4</v>
      </c>
      <c r="G9" s="68" t="s">
        <v>5</v>
      </c>
      <c r="H9" s="69"/>
      <c r="I9" s="8"/>
      <c r="J9" s="8"/>
      <c r="K9" s="8"/>
      <c r="L9" s="11"/>
    </row>
    <row r="10" spans="1:12" ht="15">
      <c r="A10" s="74"/>
      <c r="B10" s="70"/>
      <c r="C10" s="70"/>
      <c r="D10" s="70"/>
      <c r="E10" s="70"/>
      <c r="F10" s="70"/>
      <c r="G10" s="70"/>
      <c r="H10" s="71"/>
      <c r="I10" s="8"/>
      <c r="J10" s="8"/>
      <c r="K10" s="8"/>
      <c r="L10" s="11"/>
    </row>
    <row r="11" spans="1:12" ht="33.75">
      <c r="A11" s="74"/>
      <c r="B11" s="70"/>
      <c r="C11" s="70"/>
      <c r="D11" s="16" t="s">
        <v>6</v>
      </c>
      <c r="E11" s="16" t="s">
        <v>7</v>
      </c>
      <c r="F11" s="70"/>
      <c r="G11" s="70"/>
      <c r="H11" s="71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2/2016</v>
      </c>
      <c r="C12" s="1" t="str">
        <f>Sheet1!D3&amp;" "&amp;Sheet1!E3</f>
        <v>Bogavac Tijana</v>
      </c>
      <c r="D12" s="4">
        <f>Sheet1!G3+Sheet1!I3+Sheet1!M3+Sheet1!F3+Sheet1!H3</f>
        <v>39.5</v>
      </c>
      <c r="E12" s="4">
        <f>Sheet1!Q3</f>
        <v>0</v>
      </c>
      <c r="F12" s="4">
        <f>Sheet1!R3</f>
        <v>39.5</v>
      </c>
      <c r="G12" s="4" t="str">
        <f>Sheet1!S3</f>
        <v>F</v>
      </c>
      <c r="H12" s="7" t="str">
        <f aca="true" t="shared" si="0" ref="H12:H33"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4/2016</v>
      </c>
      <c r="C13" s="1" t="str">
        <f>Sheet1!D4&amp;" "&amp;Sheet1!E4</f>
        <v>Martinović Marina</v>
      </c>
      <c r="D13" s="4">
        <f>Sheet1!G4+Sheet1!I4+Sheet1!M4+Sheet1!F4+Sheet1!H4</f>
        <v>39</v>
      </c>
      <c r="E13" s="4">
        <f>Sheet1!Q4</f>
        <v>0</v>
      </c>
      <c r="F13" s="4">
        <f>Sheet1!R4</f>
        <v>39</v>
      </c>
      <c r="G13" s="4" t="str">
        <f>Sheet1!S4</f>
        <v>F</v>
      </c>
      <c r="H13" s="7" t="str">
        <f t="shared" si="0"/>
        <v>Nedovoljan</v>
      </c>
    </row>
    <row r="14" spans="1:8" ht="15">
      <c r="A14" s="6">
        <f>Sheet1!A5</f>
        <v>3</v>
      </c>
      <c r="B14" s="1" t="str">
        <f>Sheet1!B5&amp;"/"&amp;Sheet1!C5</f>
        <v>5/2016</v>
      </c>
      <c r="C14" s="1" t="str">
        <f>Sheet1!D5&amp;" "&amp;Sheet1!E5</f>
        <v>Brajković Lakić-Lari</v>
      </c>
      <c r="D14" s="4">
        <f>Sheet1!G5+Sheet1!I5+Sheet1!M5+Sheet1!F5+Sheet1!H5</f>
        <v>20</v>
      </c>
      <c r="E14" s="4">
        <f>Sheet1!Q5</f>
        <v>0</v>
      </c>
      <c r="F14" s="4">
        <f>Sheet1!R5</f>
        <v>20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6/2016</v>
      </c>
      <c r="C15" s="1" t="str">
        <f>Sheet1!D6&amp;" "&amp;Sheet1!E6</f>
        <v>Dedović Aleksandra</v>
      </c>
      <c r="D15" s="4">
        <f>Sheet1!G6+Sheet1!I6+Sheet1!M6+Sheet1!F6+Sheet1!H6</f>
        <v>43</v>
      </c>
      <c r="E15" s="4">
        <f>Sheet1!Q6</f>
        <v>0</v>
      </c>
      <c r="F15" s="4">
        <f>Sheet1!R6</f>
        <v>43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8/2016</v>
      </c>
      <c r="C16" s="1" t="str">
        <f>Sheet1!D7&amp;" "&amp;Sheet1!E7</f>
        <v>Rakonjac Milica</v>
      </c>
      <c r="D16" s="4">
        <f>Sheet1!G7+Sheet1!I7+Sheet1!M7+Sheet1!F7+Sheet1!H7</f>
        <v>33.5</v>
      </c>
      <c r="E16" s="4">
        <f>Sheet1!Q7</f>
        <v>0</v>
      </c>
      <c r="F16" s="4">
        <f>Sheet1!R7</f>
        <v>33.5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10/2016</v>
      </c>
      <c r="C17" s="1" t="str">
        <f>Sheet1!D8&amp;" "&amp;Sheet1!E8</f>
        <v>Vuković Gordana</v>
      </c>
      <c r="D17" s="4">
        <f>Sheet1!G8+Sheet1!I8+Sheet1!M8+Sheet1!F8+Sheet1!H8</f>
        <v>45.5</v>
      </c>
      <c r="E17" s="4">
        <f>Sheet1!Q8</f>
        <v>0</v>
      </c>
      <c r="F17" s="4">
        <f>Sheet1!R8</f>
        <v>45.5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11/2016</v>
      </c>
      <c r="C18" s="1" t="str">
        <f>Sheet1!D9&amp;" "&amp;Sheet1!E9</f>
        <v>Lončar Sanja</v>
      </c>
      <c r="D18" s="4">
        <f>Sheet1!G9+Sheet1!I9+Sheet1!M9+Sheet1!F9+Sheet1!H9</f>
        <v>43</v>
      </c>
      <c r="E18" s="4">
        <f>Sheet1!Q9</f>
        <v>0</v>
      </c>
      <c r="F18" s="4">
        <f>Sheet1!R9</f>
        <v>43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15/2016</v>
      </c>
      <c r="C19" s="1" t="str">
        <f>Sheet1!D10&amp;" "&amp;Sheet1!E10</f>
        <v>Vujisić Andrea</v>
      </c>
      <c r="D19" s="4">
        <f>Sheet1!G10+Sheet1!I10+Sheet1!M10+Sheet1!F10+Sheet1!H10</f>
        <v>45</v>
      </c>
      <c r="E19" s="4">
        <f>Sheet1!Q10</f>
        <v>0</v>
      </c>
      <c r="F19" s="4">
        <f>Sheet1!R10</f>
        <v>45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17/2016</v>
      </c>
      <c r="C20" s="1" t="str">
        <f>Sheet1!D11&amp;" "&amp;Sheet1!E11</f>
        <v>Tvrdišić Danijela</v>
      </c>
      <c r="D20" s="4">
        <f>Sheet1!G11+Sheet1!I11+Sheet1!M11+Sheet1!F11+Sheet1!H11</f>
        <v>34.5</v>
      </c>
      <c r="E20" s="4">
        <f>Sheet1!Q11</f>
        <v>0</v>
      </c>
      <c r="F20" s="4">
        <f>Sheet1!R11</f>
        <v>34.5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18/2016</v>
      </c>
      <c r="C21" s="1" t="str">
        <f>Sheet1!D12&amp;" "&amp;Sheet1!E12</f>
        <v>Šekularac Milena</v>
      </c>
      <c r="D21" s="4">
        <f>Sheet1!G12+Sheet1!I12+Sheet1!M12+Sheet1!F12+Sheet1!H12</f>
        <v>37.5</v>
      </c>
      <c r="E21" s="4">
        <f>Sheet1!Q12</f>
        <v>0</v>
      </c>
      <c r="F21" s="4">
        <f>Sheet1!R12</f>
        <v>37.5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19/2016</v>
      </c>
      <c r="C22" s="1" t="str">
        <f>Sheet1!D13&amp;" "&amp;Sheet1!E13</f>
        <v>Dragnić Tijana</v>
      </c>
      <c r="D22" s="4">
        <f>Sheet1!G13+Sheet1!I13+Sheet1!M13+Sheet1!F13+Sheet1!H13</f>
        <v>42</v>
      </c>
      <c r="E22" s="4">
        <f>Sheet1!Q13</f>
        <v>0</v>
      </c>
      <c r="F22" s="4">
        <f>Sheet1!R13</f>
        <v>42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20/2016</v>
      </c>
      <c r="C23" s="1" t="str">
        <f>Sheet1!D14&amp;" "&amp;Sheet1!E14</f>
        <v>Leković Marija</v>
      </c>
      <c r="D23" s="4">
        <f>Sheet1!G14+Sheet1!I14+Sheet1!M14+Sheet1!F14+Sheet1!H14</f>
        <v>20.5</v>
      </c>
      <c r="E23" s="4">
        <f>Sheet1!Q14</f>
        <v>0</v>
      </c>
      <c r="F23" s="4">
        <f>Sheet1!R14</f>
        <v>20.5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22/2016</v>
      </c>
      <c r="C24" s="1" t="str">
        <f>Sheet1!D15&amp;" "&amp;Sheet1!E15</f>
        <v>Kojović Ivona</v>
      </c>
      <c r="D24" s="4">
        <f>Sheet1!G15+Sheet1!I15+Sheet1!M15+Sheet1!F15+Sheet1!H15</f>
        <v>35.5</v>
      </c>
      <c r="E24" s="4">
        <f>Sheet1!Q15</f>
        <v>0</v>
      </c>
      <c r="F24" s="4">
        <f>Sheet1!R15</f>
        <v>35.5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24/2016</v>
      </c>
      <c r="C25" s="1" t="str">
        <f>Sheet1!D16&amp;" "&amp;Sheet1!E16</f>
        <v>Stanišić Vuk</v>
      </c>
      <c r="D25" s="4">
        <f>Sheet1!G16+Sheet1!I16+Sheet1!M16+Sheet1!F16+Sheet1!H16</f>
        <v>20.5</v>
      </c>
      <c r="E25" s="4">
        <f>Sheet1!Q16</f>
        <v>0</v>
      </c>
      <c r="F25" s="4">
        <f>Sheet1!R16</f>
        <v>20.5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25/2016</v>
      </c>
      <c r="C26" s="1" t="str">
        <f>Sheet1!D17&amp;" "&amp;Sheet1!E17</f>
        <v>Doderović Magdalena</v>
      </c>
      <c r="D26" s="4">
        <f>Sheet1!G17+Sheet1!I17+Sheet1!M17+Sheet1!F17+Sheet1!H17</f>
        <v>41</v>
      </c>
      <c r="E26" s="4">
        <f>Sheet1!Q17</f>
        <v>0</v>
      </c>
      <c r="F26" s="4">
        <f>Sheet1!R17</f>
        <v>41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26/2016</v>
      </c>
      <c r="C27" s="1" t="str">
        <f>Sheet1!D18&amp;" "&amp;Sheet1!E18</f>
        <v>Marković Vladana</v>
      </c>
      <c r="D27" s="4">
        <f>Sheet1!G18+Sheet1!I18+Sheet1!M18+Sheet1!F18+Sheet1!H18</f>
        <v>22</v>
      </c>
      <c r="E27" s="4">
        <f>Sheet1!Q18</f>
        <v>0</v>
      </c>
      <c r="F27" s="4">
        <f>Sheet1!R18</f>
        <v>22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27/2016</v>
      </c>
      <c r="C28" s="1" t="str">
        <f>Sheet1!D19&amp;" "&amp;Sheet1!E19</f>
        <v>Božović Darinka</v>
      </c>
      <c r="D28" s="4">
        <f>Sheet1!G19+Sheet1!I19+Sheet1!M19+Sheet1!F19+Sheet1!H19</f>
        <v>34.5</v>
      </c>
      <c r="E28" s="4">
        <f>Sheet1!Q19</f>
        <v>40</v>
      </c>
      <c r="F28" s="4">
        <f>Sheet1!R19</f>
        <v>74.5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29/2016</v>
      </c>
      <c r="C29" s="1" t="str">
        <f>Sheet1!D20&amp;" "&amp;Sheet1!E20</f>
        <v>Došljak  Velibor</v>
      </c>
      <c r="D29" s="4">
        <f>Sheet1!G20+Sheet1!I20+Sheet1!M20+Sheet1!F20+Sheet1!H20</f>
        <v>44</v>
      </c>
      <c r="E29" s="4">
        <f>Sheet1!Q20</f>
        <v>0</v>
      </c>
      <c r="F29" s="4">
        <f>Sheet1!R20</f>
        <v>44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35/2016</v>
      </c>
      <c r="C30" s="1" t="str">
        <f>Sheet1!D21&amp;" "&amp;Sheet1!E21</f>
        <v>Vlaović Bojana</v>
      </c>
      <c r="D30" s="4">
        <f>Sheet1!G21+Sheet1!I21+Sheet1!M21+Sheet1!F21+Sheet1!H21</f>
        <v>37.5</v>
      </c>
      <c r="E30" s="4">
        <f>Sheet1!Q21</f>
        <v>0</v>
      </c>
      <c r="F30" s="4">
        <f>Sheet1!R21</f>
        <v>37.5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37/2016</v>
      </c>
      <c r="C31" s="1" t="str">
        <f>Sheet1!D22&amp;" "&amp;Sheet1!E22</f>
        <v>Ćorović Velimir</v>
      </c>
      <c r="D31" s="4">
        <f>Sheet1!G22+Sheet1!I22+Sheet1!M22+Sheet1!F22+Sheet1!H22</f>
        <v>45</v>
      </c>
      <c r="E31" s="4">
        <f>Sheet1!Q22</f>
        <v>45</v>
      </c>
      <c r="F31" s="4">
        <f>Sheet1!R22</f>
        <v>90</v>
      </c>
      <c r="G31" s="4" t="str">
        <f>Sheet1!S22</f>
        <v>A</v>
      </c>
      <c r="H31" s="7" t="str">
        <f t="shared" si="0"/>
        <v>Odlican</v>
      </c>
    </row>
    <row r="32" spans="1:8" ht="15">
      <c r="A32" s="6">
        <f>Sheet1!A23</f>
        <v>21</v>
      </c>
      <c r="B32" s="1" t="str">
        <f>Sheet1!B23&amp;"/"&amp;Sheet1!C23</f>
        <v>39/2016</v>
      </c>
      <c r="C32" s="1" t="str">
        <f>Sheet1!D23&amp;" "&amp;Sheet1!E23</f>
        <v>Jovović Milena</v>
      </c>
      <c r="D32" s="4">
        <f>Sheet1!G23+Sheet1!I23+Sheet1!M23+Sheet1!F23+Sheet1!H23</f>
        <v>43</v>
      </c>
      <c r="E32" s="4">
        <f>Sheet1!Q23</f>
        <v>0</v>
      </c>
      <c r="F32" s="4">
        <f>Sheet1!R23</f>
        <v>43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42/2016</v>
      </c>
      <c r="C33" s="1" t="str">
        <f>Sheet1!D24&amp;" "&amp;Sheet1!E24</f>
        <v>Srdanović Tatjana</v>
      </c>
      <c r="D33" s="4">
        <f>Sheet1!G24+Sheet1!I24+Sheet1!M24+Sheet1!F24+Sheet1!H24</f>
        <v>32.5</v>
      </c>
      <c r="E33" s="4">
        <f>Sheet1!Q24</f>
        <v>0</v>
      </c>
      <c r="F33" s="4">
        <f>Sheet1!R24</f>
        <v>32.5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21/2015</v>
      </c>
      <c r="C34" s="1" t="str">
        <f>Sheet1!D25&amp;" "&amp;Sheet1!E25</f>
        <v>Bašić Rada</v>
      </c>
      <c r="D34" s="4">
        <f>Sheet1!G25+Sheet1!I25+Sheet1!M25+Sheet1!F25+Sheet1!H25</f>
        <v>33</v>
      </c>
      <c r="E34" s="4">
        <f>Sheet1!Q25</f>
        <v>0</v>
      </c>
      <c r="F34" s="4">
        <f>Sheet1!R25</f>
        <v>33</v>
      </c>
      <c r="G34" s="4" t="str">
        <f>Sheet1!S25</f>
        <v>F</v>
      </c>
      <c r="H34" s="7" t="str">
        <f aca="true" t="shared" si="1" ref="H34:H39">IF(F34&gt;=90,"Odlican",IF(F34&gt;=80,"Vrlo dobar",IF(F34&gt;=70,"Dobar",IF(F34&gt;=60,"Zadovoljavajuci",IF(F34&gt;=50,"Dovoljan","Nedovoljan")))))</f>
        <v>Nedovoljan</v>
      </c>
    </row>
    <row r="35" spans="1:8" ht="15">
      <c r="A35" s="6">
        <f>Sheet1!A26</f>
        <v>24</v>
      </c>
      <c r="B35" s="1" t="str">
        <f>Sheet1!B26&amp;"/"&amp;Sheet1!C26</f>
        <v>35/2015</v>
      </c>
      <c r="C35" s="1" t="str">
        <f>Sheet1!D26&amp;" "&amp;Sheet1!E26</f>
        <v>Bubanja Ivana</v>
      </c>
      <c r="D35" s="4">
        <f>Sheet1!G26+Sheet1!I26+Sheet1!M26+Sheet1!F26+Sheet1!H26</f>
        <v>34</v>
      </c>
      <c r="E35" s="4">
        <f>Sheet1!Q26</f>
        <v>0</v>
      </c>
      <c r="F35" s="4">
        <f>Sheet1!R26</f>
        <v>34</v>
      </c>
      <c r="G35" s="4" t="str">
        <f>Sheet1!S26</f>
        <v>F</v>
      </c>
      <c r="H35" s="7" t="str">
        <f t="shared" si="1"/>
        <v>Nedovoljan</v>
      </c>
    </row>
    <row r="36" spans="1:8" ht="15">
      <c r="A36" s="6">
        <f>Sheet1!A27</f>
        <v>25</v>
      </c>
      <c r="B36" s="1" t="str">
        <f>Sheet1!B27&amp;"/"&amp;Sheet1!C27</f>
        <v>38/2015</v>
      </c>
      <c r="C36" s="1" t="str">
        <f>Sheet1!D27&amp;" "&amp;Sheet1!E27</f>
        <v>Marković Luka</v>
      </c>
      <c r="D36" s="41">
        <f>Sheet1!G27+Sheet1!I27+Sheet1!M27+Sheet1!F27+Sheet1!H27</f>
        <v>18.5</v>
      </c>
      <c r="E36" s="41">
        <f>Sheet1!Q27</f>
        <v>0</v>
      </c>
      <c r="F36" s="41">
        <f>Sheet1!R27</f>
        <v>18.5</v>
      </c>
      <c r="G36" s="41" t="str">
        <f>Sheet1!S27</f>
        <v>F</v>
      </c>
      <c r="H36" s="7" t="str">
        <f t="shared" si="1"/>
        <v>Nedovoljan</v>
      </c>
    </row>
    <row r="37" spans="1:8" ht="15">
      <c r="A37" s="6">
        <f>Sheet1!A28</f>
        <v>26</v>
      </c>
      <c r="B37" s="1" t="str">
        <f>Sheet1!B28&amp;"/"&amp;Sheet1!C28</f>
        <v>32/2014</v>
      </c>
      <c r="C37" s="1" t="str">
        <f>Sheet1!D28&amp;" "&amp;Sheet1!E28</f>
        <v>Božović Monika</v>
      </c>
      <c r="D37" s="41">
        <f>Sheet1!G28+Sheet1!I28+Sheet1!M28+Sheet1!F28+Sheet1!H28</f>
        <v>17.5</v>
      </c>
      <c r="E37" s="41">
        <f>Sheet1!Q28</f>
        <v>36.5</v>
      </c>
      <c r="F37" s="41">
        <f>Sheet1!R28</f>
        <v>54</v>
      </c>
      <c r="G37" s="41" t="str">
        <f>Sheet1!S28</f>
        <v>E</v>
      </c>
      <c r="H37" s="7" t="str">
        <f t="shared" si="1"/>
        <v>Dovoljan</v>
      </c>
    </row>
    <row r="38" spans="1:8" ht="15">
      <c r="A38" s="6">
        <f>Sheet1!A29</f>
        <v>27</v>
      </c>
      <c r="B38" s="1" t="str">
        <f>Sheet1!B29&amp;"/"&amp;Sheet1!C29</f>
        <v>50/2013</v>
      </c>
      <c r="C38" s="1" t="str">
        <f>Sheet1!D29&amp;" "&amp;Sheet1!E29</f>
        <v>Terzić Tamara</v>
      </c>
      <c r="D38" s="41">
        <f>Sheet1!G29+Sheet1!I29+Sheet1!M29+Sheet1!F29+Sheet1!H29</f>
        <v>13</v>
      </c>
      <c r="E38" s="41">
        <f>Sheet1!Q29</f>
        <v>0</v>
      </c>
      <c r="F38" s="41">
        <f>Sheet1!R29</f>
        <v>13</v>
      </c>
      <c r="G38" s="41" t="str">
        <f>Sheet1!S29</f>
        <v>F</v>
      </c>
      <c r="H38" s="7" t="str">
        <f t="shared" si="1"/>
        <v>Nedovoljan</v>
      </c>
    </row>
    <row r="39" spans="1:8" ht="15">
      <c r="A39" s="6">
        <f>Sheet1!A30</f>
        <v>28</v>
      </c>
      <c r="B39" s="1" t="str">
        <f>Sheet1!B30&amp;"/"&amp;Sheet1!C30</f>
        <v>54/2013</v>
      </c>
      <c r="C39" s="1" t="str">
        <f>Sheet1!D30&amp;" "&amp;Sheet1!E30</f>
        <v>Stojanovski Katarina</v>
      </c>
      <c r="D39" s="41">
        <f>Sheet1!G30+Sheet1!I30+Sheet1!M30+Sheet1!F30+Sheet1!H30</f>
        <v>0</v>
      </c>
      <c r="E39" s="41">
        <f>Sheet1!Q30</f>
        <v>0</v>
      </c>
      <c r="F39" s="41">
        <f>Sheet1!R30</f>
        <v>0</v>
      </c>
      <c r="G39" s="41" t="str">
        <f>Sheet1!S30</f>
        <v>F</v>
      </c>
      <c r="H39" s="7" t="str">
        <f t="shared" si="1"/>
        <v>Nedovoljan</v>
      </c>
    </row>
    <row r="40" spans="1:8" ht="15">
      <c r="A40" s="6">
        <f>Sheet1!A31</f>
        <v>29</v>
      </c>
      <c r="B40" s="1" t="str">
        <f>Sheet1!B31&amp;"/"&amp;Sheet1!C31</f>
        <v>39/2015</v>
      </c>
      <c r="C40" s="1" t="str">
        <f>Sheet1!D31&amp;" "&amp;Sheet1!E31</f>
        <v>Tomović Anastasija</v>
      </c>
      <c r="D40" s="42">
        <f>Sheet1!G31+Sheet1!I31+Sheet1!M31+Sheet1!F31+Sheet1!H31</f>
        <v>39</v>
      </c>
      <c r="E40" s="42">
        <f>Sheet1!Q31</f>
        <v>0</v>
      </c>
      <c r="F40" s="42">
        <f>Sheet1!R31</f>
        <v>39</v>
      </c>
      <c r="G40" s="42" t="str">
        <f>Sheet1!S31</f>
        <v>F</v>
      </c>
      <c r="H40" s="7" t="str">
        <f>IF(F40&gt;=90,"Odlican",IF(F40&gt;=80,"Vrlo dobar",IF(F40&gt;=70,"Dobar",IF(F40&gt;=60,"Zadovoljavajuci",IF(F40&gt;=50,"Dovoljan","Nedovoljan")))))</f>
        <v>Nedovoljan</v>
      </c>
    </row>
    <row r="41" spans="1:8" ht="15">
      <c r="A41" s="6">
        <v>30</v>
      </c>
      <c r="B41" s="1" t="str">
        <f>Sheet1!B32&amp;"/"&amp;Sheet1!C32</f>
        <v>18/2017</v>
      </c>
      <c r="C41" s="1" t="str">
        <f>Sheet1!D32&amp;" "&amp;Sheet1!E32</f>
        <v>Pejović Balša</v>
      </c>
      <c r="D41" s="48">
        <f>Sheet1!G32+Sheet1!I32+Sheet1!M32+Sheet1!F32+Sheet1!H32</f>
        <v>0</v>
      </c>
      <c r="E41" s="48">
        <f>Sheet1!Q32</f>
        <v>0</v>
      </c>
      <c r="F41" s="48">
        <f>Sheet1!R32</f>
        <v>0</v>
      </c>
      <c r="G41" s="48">
        <f>Sheet1!S32</f>
        <v>0</v>
      </c>
      <c r="H41" s="7" t="str">
        <f>IF(F41&gt;=90,"Odlican",IF(F41&gt;=80,"Vrlo dobar",IF(F41&gt;=70,"Dobar",IF(F41&gt;=60,"Zadovoljavajuci",IF(F41&gt;=50,"Dovoljan","Nedovoljan")))))</f>
        <v>Nedovoljan</v>
      </c>
    </row>
    <row r="53" spans="1:8" ht="15">
      <c r="A53" s="21"/>
      <c r="B53" s="21"/>
      <c r="C53" s="21"/>
      <c r="D53" s="22"/>
      <c r="E53" s="22"/>
      <c r="F53" s="22"/>
      <c r="G53" s="22"/>
      <c r="H53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9">
      <selection activeCell="A40" sqref="A4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44</v>
      </c>
      <c r="P4" s="14"/>
      <c r="Q4" s="12"/>
      <c r="R4" s="13"/>
    </row>
    <row r="5" spans="1:19" ht="15.75" customHeight="1">
      <c r="A5" s="82" t="s">
        <v>52</v>
      </c>
      <c r="B5" s="82"/>
      <c r="C5" s="82"/>
      <c r="D5" s="82"/>
      <c r="E5" s="82"/>
      <c r="F5" s="82"/>
      <c r="G5" s="82"/>
      <c r="H5" s="82"/>
      <c r="I5" s="82"/>
      <c r="J5" s="84"/>
      <c r="K5" s="84"/>
      <c r="L5" s="84"/>
      <c r="M5" s="84"/>
      <c r="N5" s="84"/>
      <c r="O5" s="34"/>
      <c r="P5" s="33" t="s">
        <v>39</v>
      </c>
      <c r="Q5" s="33"/>
      <c r="R5" s="33"/>
      <c r="S5" s="33"/>
    </row>
    <row r="6" spans="1:18" ht="6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27.75" customHeight="1">
      <c r="A7" s="93" t="s">
        <v>0</v>
      </c>
      <c r="B7" s="96" t="s">
        <v>1</v>
      </c>
      <c r="C7" s="96" t="s">
        <v>2</v>
      </c>
      <c r="D7" s="96" t="s">
        <v>8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85" t="s">
        <v>4</v>
      </c>
      <c r="R7" s="87" t="s">
        <v>25</v>
      </c>
    </row>
    <row r="8" spans="1:18" ht="30" customHeight="1">
      <c r="A8" s="94"/>
      <c r="B8" s="92"/>
      <c r="C8" s="92"/>
      <c r="D8" s="89" t="s">
        <v>43</v>
      </c>
      <c r="E8" s="90"/>
      <c r="F8" s="90"/>
      <c r="G8" s="90"/>
      <c r="H8" s="91"/>
      <c r="I8" s="89" t="s">
        <v>9</v>
      </c>
      <c r="J8" s="90"/>
      <c r="K8" s="90"/>
      <c r="L8" s="90"/>
      <c r="M8" s="91"/>
      <c r="N8" s="92" t="s">
        <v>10</v>
      </c>
      <c r="O8" s="92"/>
      <c r="P8" s="97" t="s">
        <v>11</v>
      </c>
      <c r="Q8" s="86"/>
      <c r="R8" s="88"/>
    </row>
    <row r="9" spans="1:18" ht="15.75" thickBot="1">
      <c r="A9" s="95"/>
      <c r="B9" s="97"/>
      <c r="C9" s="97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8"/>
      <c r="Q9" s="86"/>
      <c r="R9" s="88"/>
    </row>
    <row r="10" spans="1:18" ht="15">
      <c r="A10" s="1">
        <f>Sheet1!A3</f>
        <v>1</v>
      </c>
      <c r="B10" s="1" t="str">
        <f>Sheet1!B3&amp;"/"&amp;Sheet1!C3</f>
        <v>2/2016</v>
      </c>
      <c r="C10" s="1" t="str">
        <f>Sheet1!D3&amp;" "&amp;Sheet1!E3</f>
        <v>Bogavac Tijana</v>
      </c>
      <c r="D10" s="1">
        <f>Sheet1!G3</f>
        <v>24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15.5</v>
      </c>
      <c r="O10" s="4"/>
      <c r="P10" s="4">
        <f>Sheet1!Q3</f>
        <v>0</v>
      </c>
      <c r="Q10" s="4">
        <f>Sheet1!R3</f>
        <v>39.5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4/2016</v>
      </c>
      <c r="C11" s="1" t="str">
        <f>Sheet1!D4&amp;" "&amp;Sheet1!E4</f>
        <v>Martinović Marina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3"/>
      <c r="J11" s="43"/>
      <c r="K11" s="43"/>
      <c r="L11" s="43"/>
      <c r="M11" s="43"/>
      <c r="N11" s="43">
        <f>Sheet1!M4</f>
        <v>18</v>
      </c>
      <c r="O11" s="43"/>
      <c r="P11" s="43">
        <f>Sheet1!Q4</f>
        <v>0</v>
      </c>
      <c r="Q11" s="43">
        <f>Sheet1!R4</f>
        <v>39</v>
      </c>
      <c r="R11" s="43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5/2016</v>
      </c>
      <c r="C12" s="1" t="str">
        <f>Sheet1!D5&amp;" "&amp;Sheet1!E5</f>
        <v>Brajković Lakić-Lari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3"/>
      <c r="J12" s="43"/>
      <c r="K12" s="43"/>
      <c r="L12" s="43"/>
      <c r="M12" s="43"/>
      <c r="N12" s="43">
        <f>Sheet1!M5</f>
        <v>20</v>
      </c>
      <c r="O12" s="43"/>
      <c r="P12" s="43">
        <f>Sheet1!Q5</f>
        <v>0</v>
      </c>
      <c r="Q12" s="43">
        <f>Sheet1!R5</f>
        <v>20</v>
      </c>
      <c r="R12" s="43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6/2016</v>
      </c>
      <c r="C13" s="1" t="str">
        <f>Sheet1!D6&amp;" "&amp;Sheet1!E6</f>
        <v>Dedović Aleksandra</v>
      </c>
      <c r="D13" s="1">
        <f>Sheet1!G6</f>
        <v>21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3"/>
      <c r="J13" s="43"/>
      <c r="K13" s="43"/>
      <c r="L13" s="43"/>
      <c r="M13" s="43"/>
      <c r="N13" s="43">
        <f>Sheet1!M6</f>
        <v>22</v>
      </c>
      <c r="O13" s="43"/>
      <c r="P13" s="43">
        <f>Sheet1!Q6</f>
        <v>0</v>
      </c>
      <c r="Q13" s="43">
        <f>Sheet1!R6</f>
        <v>43</v>
      </c>
      <c r="R13" s="43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8/2016</v>
      </c>
      <c r="C14" s="1" t="str">
        <f>Sheet1!D7&amp;" "&amp;Sheet1!E7</f>
        <v>Rakonjac Milica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3"/>
      <c r="J14" s="43"/>
      <c r="K14" s="43"/>
      <c r="L14" s="43"/>
      <c r="M14" s="43"/>
      <c r="N14" s="43">
        <f>Sheet1!M7</f>
        <v>14.5</v>
      </c>
      <c r="O14" s="43"/>
      <c r="P14" s="43">
        <f>Sheet1!Q7</f>
        <v>0</v>
      </c>
      <c r="Q14" s="43">
        <f>Sheet1!R7</f>
        <v>33.5</v>
      </c>
      <c r="R14" s="43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10/2016</v>
      </c>
      <c r="C15" s="1" t="str">
        <f>Sheet1!D8&amp;" "&amp;Sheet1!E8</f>
        <v>Vuković Gordana</v>
      </c>
      <c r="D15" s="1">
        <f>Sheet1!G8</f>
        <v>23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3"/>
      <c r="J15" s="43"/>
      <c r="K15" s="43"/>
      <c r="L15" s="43"/>
      <c r="M15" s="43"/>
      <c r="N15" s="43">
        <f>Sheet1!M8</f>
        <v>22.5</v>
      </c>
      <c r="O15" s="43"/>
      <c r="P15" s="43">
        <f>Sheet1!Q8</f>
        <v>0</v>
      </c>
      <c r="Q15" s="43">
        <f>Sheet1!R8</f>
        <v>45.5</v>
      </c>
      <c r="R15" s="43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11/2016</v>
      </c>
      <c r="C16" s="1" t="str">
        <f>Sheet1!D9&amp;" "&amp;Sheet1!E9</f>
        <v>Lončar Sanja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3"/>
      <c r="J16" s="43"/>
      <c r="K16" s="43"/>
      <c r="L16" s="43"/>
      <c r="M16" s="43"/>
      <c r="N16" s="43">
        <f>Sheet1!M9</f>
        <v>20</v>
      </c>
      <c r="O16" s="43"/>
      <c r="P16" s="43">
        <f>Sheet1!Q9</f>
        <v>0</v>
      </c>
      <c r="Q16" s="43">
        <f>Sheet1!R9</f>
        <v>43</v>
      </c>
      <c r="R16" s="43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15/2016</v>
      </c>
      <c r="C17" s="1" t="str">
        <f>Sheet1!D10&amp;" "&amp;Sheet1!E10</f>
        <v>Vujisić Andrea</v>
      </c>
      <c r="D17" s="1">
        <f>Sheet1!G10</f>
        <v>25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3"/>
      <c r="J17" s="43"/>
      <c r="K17" s="43"/>
      <c r="L17" s="43"/>
      <c r="M17" s="43"/>
      <c r="N17" s="43">
        <f>Sheet1!M10</f>
        <v>20</v>
      </c>
      <c r="O17" s="43"/>
      <c r="P17" s="43">
        <f>Sheet1!Q10</f>
        <v>0</v>
      </c>
      <c r="Q17" s="43">
        <f>Sheet1!R10</f>
        <v>45</v>
      </c>
      <c r="R17" s="43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17/2016</v>
      </c>
      <c r="C18" s="1" t="str">
        <f>Sheet1!D11&amp;" "&amp;Sheet1!E11</f>
        <v>Tvrdišić Danijela</v>
      </c>
      <c r="D18" s="1">
        <f>Sheet1!G11</f>
        <v>19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3"/>
      <c r="J18" s="43"/>
      <c r="K18" s="43"/>
      <c r="L18" s="43"/>
      <c r="M18" s="43"/>
      <c r="N18" s="43">
        <f>Sheet1!M11</f>
        <v>15.5</v>
      </c>
      <c r="O18" s="43"/>
      <c r="P18" s="43">
        <f>Sheet1!Q11</f>
        <v>0</v>
      </c>
      <c r="Q18" s="43">
        <f>Sheet1!R11</f>
        <v>34.5</v>
      </c>
      <c r="R18" s="43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18/2016</v>
      </c>
      <c r="C19" s="1" t="str">
        <f>Sheet1!D12&amp;" "&amp;Sheet1!E12</f>
        <v>Šekularac Milena</v>
      </c>
      <c r="D19" s="1">
        <f>Sheet1!G12</f>
        <v>20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3"/>
      <c r="J19" s="43"/>
      <c r="K19" s="43"/>
      <c r="L19" s="43"/>
      <c r="M19" s="43"/>
      <c r="N19" s="43">
        <f>Sheet1!M12</f>
        <v>17.5</v>
      </c>
      <c r="O19" s="43"/>
      <c r="P19" s="43">
        <f>Sheet1!Q12</f>
        <v>0</v>
      </c>
      <c r="Q19" s="43">
        <f>Sheet1!R12</f>
        <v>37.5</v>
      </c>
      <c r="R19" s="43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19/2016</v>
      </c>
      <c r="C20" s="1" t="str">
        <f>Sheet1!D13&amp;" "&amp;Sheet1!E13</f>
        <v>Dragnić Tijana</v>
      </c>
      <c r="D20" s="1">
        <f>Sheet1!G13</f>
        <v>24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3"/>
      <c r="J20" s="43"/>
      <c r="K20" s="43"/>
      <c r="L20" s="43"/>
      <c r="M20" s="43"/>
      <c r="N20" s="43">
        <f>Sheet1!M13</f>
        <v>18</v>
      </c>
      <c r="O20" s="43"/>
      <c r="P20" s="43">
        <f>Sheet1!Q13</f>
        <v>0</v>
      </c>
      <c r="Q20" s="43">
        <f>Sheet1!R13</f>
        <v>42</v>
      </c>
      <c r="R20" s="43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20/2016</v>
      </c>
      <c r="C21" s="1" t="str">
        <f>Sheet1!D14&amp;" "&amp;Sheet1!E14</f>
        <v>Leković Marija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3"/>
      <c r="J21" s="43"/>
      <c r="K21" s="43"/>
      <c r="L21" s="43"/>
      <c r="M21" s="43"/>
      <c r="N21" s="43">
        <f>Sheet1!M14</f>
        <v>20.5</v>
      </c>
      <c r="O21" s="43"/>
      <c r="P21" s="43">
        <f>Sheet1!Q14</f>
        <v>0</v>
      </c>
      <c r="Q21" s="43">
        <f>Sheet1!R14</f>
        <v>20.5</v>
      </c>
      <c r="R21" s="43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22/2016</v>
      </c>
      <c r="C22" s="1" t="str">
        <f>Sheet1!D15&amp;" "&amp;Sheet1!E15</f>
        <v>Kojović Ivona</v>
      </c>
      <c r="D22" s="1">
        <f>Sheet1!G15</f>
        <v>19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3"/>
      <c r="J22" s="43"/>
      <c r="K22" s="43"/>
      <c r="L22" s="43"/>
      <c r="M22" s="43"/>
      <c r="N22" s="43">
        <f>Sheet1!M15</f>
        <v>16.5</v>
      </c>
      <c r="O22" s="43"/>
      <c r="P22" s="43">
        <f>Sheet1!Q15</f>
        <v>0</v>
      </c>
      <c r="Q22" s="43">
        <f>Sheet1!R15</f>
        <v>35.5</v>
      </c>
      <c r="R22" s="43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24/2016</v>
      </c>
      <c r="C23" s="1" t="str">
        <f>Sheet1!D16&amp;" "&amp;Sheet1!E16</f>
        <v>Stanišić Vuk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3"/>
      <c r="J23" s="43"/>
      <c r="K23" s="43"/>
      <c r="L23" s="43"/>
      <c r="M23" s="43"/>
      <c r="N23" s="43">
        <f>Sheet1!M16</f>
        <v>20.5</v>
      </c>
      <c r="O23" s="43"/>
      <c r="P23" s="43">
        <f>Sheet1!Q16</f>
        <v>0</v>
      </c>
      <c r="Q23" s="43">
        <f>Sheet1!R16</f>
        <v>20.5</v>
      </c>
      <c r="R23" s="43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25/2016</v>
      </c>
      <c r="C24" s="1" t="str">
        <f>Sheet1!D17&amp;" "&amp;Sheet1!E17</f>
        <v>Doderović Magdalena</v>
      </c>
      <c r="D24" s="1">
        <f>Sheet1!G17</f>
        <v>21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3"/>
      <c r="J24" s="43"/>
      <c r="K24" s="43"/>
      <c r="L24" s="43"/>
      <c r="M24" s="43"/>
      <c r="N24" s="43">
        <f>Sheet1!M17</f>
        <v>20</v>
      </c>
      <c r="O24" s="43"/>
      <c r="P24" s="43">
        <f>Sheet1!Q17</f>
        <v>0</v>
      </c>
      <c r="Q24" s="43">
        <f>Sheet1!R17</f>
        <v>41</v>
      </c>
      <c r="R24" s="43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26/2016</v>
      </c>
      <c r="C25" s="1" t="str">
        <f>Sheet1!D18&amp;" "&amp;Sheet1!E18</f>
        <v>Marković Vladana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3"/>
      <c r="J25" s="43"/>
      <c r="K25" s="43"/>
      <c r="L25" s="43"/>
      <c r="M25" s="43"/>
      <c r="N25" s="43">
        <f>Sheet1!M18</f>
        <v>22</v>
      </c>
      <c r="O25" s="43"/>
      <c r="P25" s="43">
        <f>Sheet1!Q18</f>
        <v>0</v>
      </c>
      <c r="Q25" s="43">
        <f>Sheet1!R18</f>
        <v>22</v>
      </c>
      <c r="R25" s="43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27/2016</v>
      </c>
      <c r="C26" s="1" t="str">
        <f>Sheet1!D19&amp;" "&amp;Sheet1!E19</f>
        <v>Božović Darinka</v>
      </c>
      <c r="D26" s="1">
        <f>Sheet1!G19</f>
        <v>19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3"/>
      <c r="J26" s="43"/>
      <c r="K26" s="43"/>
      <c r="L26" s="43"/>
      <c r="M26" s="43"/>
      <c r="N26" s="43">
        <f>Sheet1!M19</f>
        <v>15.5</v>
      </c>
      <c r="O26" s="43"/>
      <c r="P26" s="43">
        <f>Sheet1!Q19</f>
        <v>40</v>
      </c>
      <c r="Q26" s="43">
        <f>Sheet1!R19</f>
        <v>74.5</v>
      </c>
      <c r="R26" s="43" t="str">
        <f>Sheet1!S19</f>
        <v>C</v>
      </c>
      <c r="S26" s="21"/>
    </row>
    <row r="27" spans="1:19" ht="15">
      <c r="A27" s="1">
        <f>Sheet1!A20</f>
        <v>18</v>
      </c>
      <c r="B27" s="1" t="str">
        <f>Sheet1!B20&amp;"/"&amp;Sheet1!C20</f>
        <v>29/2016</v>
      </c>
      <c r="C27" s="1" t="str">
        <f>Sheet1!D20&amp;" "&amp;Sheet1!E20</f>
        <v>Došljak  Velibor</v>
      </c>
      <c r="D27" s="1">
        <f>Sheet1!G20</f>
        <v>22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3"/>
      <c r="J27" s="43"/>
      <c r="K27" s="43"/>
      <c r="L27" s="43"/>
      <c r="M27" s="43"/>
      <c r="N27" s="43">
        <f>Sheet1!M20</f>
        <v>22</v>
      </c>
      <c r="O27" s="43"/>
      <c r="P27" s="43">
        <f>Sheet1!Q20</f>
        <v>0</v>
      </c>
      <c r="Q27" s="43">
        <f>Sheet1!R20</f>
        <v>44</v>
      </c>
      <c r="R27" s="43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35/2016</v>
      </c>
      <c r="C28" s="1" t="str">
        <f>Sheet1!D21&amp;" "&amp;Sheet1!E21</f>
        <v>Vlaović Bojana</v>
      </c>
      <c r="D28" s="1">
        <f>Sheet1!G21</f>
        <v>21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3"/>
      <c r="J28" s="43"/>
      <c r="K28" s="43"/>
      <c r="L28" s="43"/>
      <c r="M28" s="43"/>
      <c r="N28" s="43">
        <f>Sheet1!M21</f>
        <v>16.5</v>
      </c>
      <c r="O28" s="43"/>
      <c r="P28" s="43">
        <f>Sheet1!Q21</f>
        <v>0</v>
      </c>
      <c r="Q28" s="43">
        <f>Sheet1!R21</f>
        <v>37.5</v>
      </c>
      <c r="R28" s="43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37/2016</v>
      </c>
      <c r="C29" s="1" t="str">
        <f>Sheet1!D22&amp;" "&amp;Sheet1!E22</f>
        <v>Ćorović Velimir</v>
      </c>
      <c r="D29" s="1">
        <f>Sheet1!G22</f>
        <v>24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3"/>
      <c r="J29" s="43"/>
      <c r="K29" s="43"/>
      <c r="L29" s="43"/>
      <c r="M29" s="43"/>
      <c r="N29" s="43">
        <f>Sheet1!M22</f>
        <v>21</v>
      </c>
      <c r="O29" s="43"/>
      <c r="P29" s="43">
        <f>Sheet1!Q22</f>
        <v>45</v>
      </c>
      <c r="Q29" s="43">
        <f>Sheet1!R22</f>
        <v>90</v>
      </c>
      <c r="R29" s="43" t="str">
        <f>Sheet1!S22</f>
        <v>A</v>
      </c>
      <c r="S29" s="21"/>
    </row>
    <row r="30" spans="1:19" ht="15">
      <c r="A30" s="1">
        <f>Sheet1!A23</f>
        <v>21</v>
      </c>
      <c r="B30" s="1" t="str">
        <f>Sheet1!B23&amp;"/"&amp;Sheet1!C23</f>
        <v>39/2016</v>
      </c>
      <c r="C30" s="1" t="str">
        <f>Sheet1!D23&amp;" "&amp;Sheet1!E23</f>
        <v>Jovović Milena</v>
      </c>
      <c r="D30" s="1">
        <f>Sheet1!G23</f>
        <v>23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3"/>
      <c r="J30" s="43"/>
      <c r="K30" s="43"/>
      <c r="L30" s="43"/>
      <c r="M30" s="43"/>
      <c r="N30" s="43">
        <f>Sheet1!M23</f>
        <v>20</v>
      </c>
      <c r="O30" s="43"/>
      <c r="P30" s="43">
        <f>Sheet1!Q23</f>
        <v>0</v>
      </c>
      <c r="Q30" s="43">
        <f>Sheet1!R23</f>
        <v>43</v>
      </c>
      <c r="R30" s="43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42/2016</v>
      </c>
      <c r="C31" s="1" t="str">
        <f>Sheet1!D24&amp;" "&amp;Sheet1!E24</f>
        <v>Srdanović Tatjana</v>
      </c>
      <c r="D31" s="1">
        <f>Sheet1!G24</f>
        <v>19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3"/>
      <c r="J31" s="43"/>
      <c r="K31" s="43"/>
      <c r="L31" s="43"/>
      <c r="M31" s="43"/>
      <c r="N31" s="43">
        <f>Sheet1!M24</f>
        <v>13.5</v>
      </c>
      <c r="O31" s="43"/>
      <c r="P31" s="43">
        <f>Sheet1!Q24</f>
        <v>0</v>
      </c>
      <c r="Q31" s="43">
        <f>Sheet1!R24</f>
        <v>32.5</v>
      </c>
      <c r="R31" s="43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21/2015</v>
      </c>
      <c r="C32" s="1" t="str">
        <f>Sheet1!D25&amp;" "&amp;Sheet1!E25</f>
        <v>Bašić Rada</v>
      </c>
      <c r="D32" s="1">
        <f>Sheet1!G25</f>
        <v>18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3"/>
      <c r="J32" s="43"/>
      <c r="K32" s="43"/>
      <c r="L32" s="43"/>
      <c r="M32" s="43"/>
      <c r="N32" s="43">
        <f>Sheet1!M25</f>
        <v>15</v>
      </c>
      <c r="O32" s="43"/>
      <c r="P32" s="43">
        <f>Sheet1!Q25</f>
        <v>0</v>
      </c>
      <c r="Q32" s="43">
        <f>Sheet1!R25</f>
        <v>33</v>
      </c>
      <c r="R32" s="43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35/2015</v>
      </c>
      <c r="C33" s="1" t="str">
        <f>Sheet1!D26&amp;" "&amp;Sheet1!E26</f>
        <v>Bubanja Ivana</v>
      </c>
      <c r="D33" s="1">
        <f>Sheet1!G26</f>
        <v>18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3"/>
      <c r="J33" s="43"/>
      <c r="K33" s="43"/>
      <c r="L33" s="43"/>
      <c r="M33" s="43"/>
      <c r="N33" s="43">
        <f>Sheet1!M26</f>
        <v>16</v>
      </c>
      <c r="O33" s="43"/>
      <c r="P33" s="43">
        <f>Sheet1!Q26</f>
        <v>0</v>
      </c>
      <c r="Q33" s="43">
        <f>Sheet1!R26</f>
        <v>34</v>
      </c>
      <c r="R33" s="43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38/2015</v>
      </c>
      <c r="C34" s="1" t="str">
        <f>Sheet1!D27&amp;" "&amp;Sheet1!E27</f>
        <v>Marković Luka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3"/>
      <c r="J34" s="43"/>
      <c r="K34" s="43"/>
      <c r="L34" s="43"/>
      <c r="M34" s="43"/>
      <c r="N34" s="43">
        <f>Sheet1!M27</f>
        <v>18.5</v>
      </c>
      <c r="O34" s="43"/>
      <c r="P34" s="43">
        <f>Sheet1!Q27</f>
        <v>0</v>
      </c>
      <c r="Q34" s="43">
        <f>Sheet1!R27</f>
        <v>18.5</v>
      </c>
      <c r="R34" s="43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32/2014</v>
      </c>
      <c r="C35" s="1" t="str">
        <f>Sheet1!D28&amp;" "&amp;Sheet1!E28</f>
        <v>Božović Monika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3"/>
      <c r="J35" s="43"/>
      <c r="K35" s="43"/>
      <c r="L35" s="43"/>
      <c r="M35" s="43"/>
      <c r="N35" s="43">
        <f>Sheet1!M28</f>
        <v>17.5</v>
      </c>
      <c r="O35" s="43"/>
      <c r="P35" s="43">
        <f>Sheet1!Q28</f>
        <v>36.5</v>
      </c>
      <c r="Q35" s="43">
        <f>Sheet1!R28</f>
        <v>54</v>
      </c>
      <c r="R35" s="43" t="str">
        <f>Sheet1!S28</f>
        <v>E</v>
      </c>
      <c r="S35" s="21"/>
    </row>
    <row r="36" spans="1:19" ht="15">
      <c r="A36" s="1">
        <f>Sheet1!A29</f>
        <v>27</v>
      </c>
      <c r="B36" s="1" t="str">
        <f>Sheet1!B29&amp;"/"&amp;Sheet1!C29</f>
        <v>50/2013</v>
      </c>
      <c r="C36" s="1" t="str">
        <f>Sheet1!D29&amp;" "&amp;Sheet1!E29</f>
        <v>Terzić Tamara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3"/>
      <c r="J36" s="43"/>
      <c r="K36" s="43"/>
      <c r="L36" s="43"/>
      <c r="M36" s="43"/>
      <c r="N36" s="43">
        <f>Sheet1!M29</f>
        <v>13</v>
      </c>
      <c r="O36" s="43"/>
      <c r="P36" s="43">
        <f>Sheet1!Q29</f>
        <v>0</v>
      </c>
      <c r="Q36" s="43">
        <f>Sheet1!R29</f>
        <v>13</v>
      </c>
      <c r="R36" s="43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54/2013</v>
      </c>
      <c r="C37" s="1" t="str">
        <f>Sheet1!D30&amp;" "&amp;Sheet1!E30</f>
        <v>Stojanovski Katarina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3"/>
      <c r="J37" s="43"/>
      <c r="K37" s="43"/>
      <c r="L37" s="43"/>
      <c r="M37" s="43"/>
      <c r="N37" s="43">
        <f>Sheet1!M30</f>
        <v>0</v>
      </c>
      <c r="O37" s="43"/>
      <c r="P37" s="43">
        <f>Sheet1!Q30</f>
        <v>0</v>
      </c>
      <c r="Q37" s="43">
        <f>Sheet1!R30</f>
        <v>0</v>
      </c>
      <c r="R37" s="43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39/2015</v>
      </c>
      <c r="C38" s="1" t="str">
        <f>Sheet1!D31&amp;" "&amp;Sheet1!E31</f>
        <v>Tomović Anastasija</v>
      </c>
      <c r="D38" s="1">
        <f>Sheet1!G31</f>
        <v>19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3"/>
      <c r="J38" s="43"/>
      <c r="K38" s="43"/>
      <c r="L38" s="43"/>
      <c r="M38" s="43"/>
      <c r="N38" s="43">
        <f>Sheet1!M31</f>
        <v>20</v>
      </c>
      <c r="O38" s="43"/>
      <c r="P38" s="43">
        <f>Sheet1!Q31</f>
        <v>0</v>
      </c>
      <c r="Q38" s="43">
        <f>Sheet1!R31</f>
        <v>39</v>
      </c>
      <c r="R38" s="43" t="str">
        <f>Sheet1!S31</f>
        <v>F</v>
      </c>
      <c r="S38" s="21"/>
    </row>
    <row r="39" spans="1:19" ht="15">
      <c r="A39" s="1">
        <v>30</v>
      </c>
      <c r="B39" s="1" t="str">
        <f>Sheet1!B32&amp;"/"&amp;Sheet1!C32</f>
        <v>18/2017</v>
      </c>
      <c r="C39" s="1" t="str">
        <f>Sheet1!D32&amp;" "&amp;Sheet1!E32</f>
        <v>Pejović Balša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8"/>
      <c r="J39" s="48"/>
      <c r="K39" s="48"/>
      <c r="L39" s="48"/>
      <c r="M39" s="48"/>
      <c r="N39" s="48">
        <f>Sheet1!M32</f>
        <v>0</v>
      </c>
      <c r="O39" s="48"/>
      <c r="P39" s="48">
        <f>Sheet1!Q32</f>
        <v>0</v>
      </c>
      <c r="Q39" s="48">
        <f>Sheet1!R32</f>
        <v>0</v>
      </c>
      <c r="R39" s="48">
        <f>Sheet1!S32</f>
        <v>0</v>
      </c>
      <c r="S39" s="21"/>
    </row>
    <row r="40" spans="1:19" ht="15">
      <c r="A40" s="21"/>
      <c r="B40" s="21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1"/>
      <c r="S40" s="21"/>
    </row>
    <row r="41" spans="1:19" ht="15">
      <c r="A41" s="21"/>
      <c r="B41" s="21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1"/>
      <c r="S41" s="21"/>
    </row>
    <row r="42" spans="1:19" ht="15">
      <c r="A42" s="21"/>
      <c r="B42" s="21"/>
      <c r="C42" s="21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S42" s="21"/>
    </row>
    <row r="43" spans="1:19" ht="15">
      <c r="A43" s="21"/>
      <c r="B43" s="21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S43" s="21"/>
    </row>
    <row r="44" ht="15">
      <c r="S44" s="21"/>
    </row>
    <row r="45" ht="15">
      <c r="S45" s="21"/>
    </row>
    <row r="46" ht="15">
      <c r="S46" s="21"/>
    </row>
    <row r="47" ht="15">
      <c r="S47" s="21"/>
    </row>
    <row r="48" ht="15">
      <c r="S48" s="21"/>
    </row>
    <row r="49" ht="15">
      <c r="S49" s="21"/>
    </row>
    <row r="50" ht="15">
      <c r="S50" s="21"/>
    </row>
    <row r="51" ht="15">
      <c r="S51" s="21"/>
    </row>
    <row r="52" ht="15">
      <c r="S52" s="21"/>
    </row>
    <row r="53" ht="15">
      <c r="S53" s="21"/>
    </row>
    <row r="54" ht="15">
      <c r="S54" s="21"/>
    </row>
    <row r="55" ht="15">
      <c r="S55" s="21"/>
    </row>
    <row r="56" ht="15">
      <c r="S56" s="21"/>
    </row>
    <row r="57" ht="15">
      <c r="S57" s="21"/>
    </row>
    <row r="58" ht="15">
      <c r="S58" s="21"/>
    </row>
    <row r="59" ht="15">
      <c r="S59" s="21"/>
    </row>
    <row r="60" ht="15">
      <c r="S60" s="21"/>
    </row>
    <row r="61" ht="15">
      <c r="S61" s="21"/>
    </row>
    <row r="62" ht="15">
      <c r="S62" s="21"/>
    </row>
    <row r="63" ht="15">
      <c r="S63" s="21"/>
    </row>
    <row r="64" ht="15">
      <c r="S64" s="21"/>
    </row>
    <row r="65" ht="15">
      <c r="S65" s="21"/>
    </row>
    <row r="66" ht="15">
      <c r="S66" s="21"/>
    </row>
    <row r="67" ht="15">
      <c r="S67" s="21"/>
    </row>
    <row r="68" ht="15">
      <c r="S68" s="21"/>
    </row>
    <row r="69" ht="15">
      <c r="S69" s="21"/>
    </row>
    <row r="70" ht="15">
      <c r="S70" s="21"/>
    </row>
    <row r="71" ht="15">
      <c r="S71" s="21"/>
    </row>
    <row r="72" ht="15">
      <c r="S72" s="21"/>
    </row>
    <row r="76" ht="15">
      <c r="S76" s="21"/>
    </row>
    <row r="77" ht="1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2019-01-28T19:28:20Z</dcterms:modified>
  <cp:category/>
  <cp:version/>
  <cp:contentType/>
  <cp:contentStatus/>
</cp:coreProperties>
</file>